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001.1" sheetId="3" r:id="rId3"/>
    <sheet name="107_107.3 (NZ)" sheetId="4" r:id="rId4"/>
    <sheet name="401_401.1 (Z)" sheetId="5" r:id="rId5"/>
  </sheets>
  <definedNames/>
  <calcPr/>
  <webPublishing/>
</workbook>
</file>

<file path=xl/sharedStrings.xml><?xml version="1.0" encoding="utf-8"?>
<sst xmlns="http://schemas.openxmlformats.org/spreadsheetml/2006/main" count="1323" uniqueCount="401">
  <si>
    <t>ASPE10</t>
  </si>
  <si>
    <t>S</t>
  </si>
  <si>
    <t>Soupis prací objektu</t>
  </si>
  <si>
    <t xml:space="preserve">Stavba: </t>
  </si>
  <si>
    <t>18050-SP/16169</t>
  </si>
  <si>
    <t>II/373, Jedovnice průtah, městys, po DI č.V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</si>
  <si>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</si>
  <si>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</si>
  <si>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</si>
  <si>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</si>
  <si>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</si>
  <si>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</si>
  <si>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</si>
  <si>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</si>
  <si>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</si>
  <si>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</si>
  <si>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</si>
  <si>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</si>
  <si>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</si>
  <si>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</si>
  <si>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</si>
  <si>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</si>
  <si>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</si>
  <si>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</si>
  <si>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</si>
  <si>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</si>
  <si>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</si>
  <si>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</si>
  <si>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</si>
  <si>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</si>
  <si>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</si>
  <si>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</si>
  <si>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</si>
  <si>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</si>
  <si>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</si>
  <si>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</si>
  <si>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</si>
  <si>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</si>
  <si>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</si>
  <si>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</si>
  <si>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</si>
  <si>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</si>
  <si>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</si>
  <si>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</si>
  <si>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</si>
  <si>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</si>
  <si>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</si>
  <si>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</si>
  <si>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</si>
  <si>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</si>
  <si>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</si>
  <si>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</si>
  <si>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</si>
  <si>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</si>
  <si>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</si>
  <si>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</si>
  <si>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</si>
  <si>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</si>
  <si>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</si>
  <si>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</si>
  <si>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</si>
  <si>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</si>
  <si>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</si>
  <si>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</si>
  <si>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</si>
  <si>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</si>
  <si>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</si>
  <si>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</si>
  <si>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</si>
  <si>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</si>
  <si>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</si>
  <si>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</si>
  <si>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</si>
  <si>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</si>
  <si>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</si>
  <si>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001.1</t>
  </si>
  <si>
    <t>Příprava staveniště, kácení, Jedovnice</t>
  </si>
  <si>
    <t>Zemní práce</t>
  </si>
  <si>
    <t>11201</t>
  </si>
  <si>
    <t>KÁCENÍ STROMŮ D KMENE DO 0,5M S ODSTRANĚNÍM PAŘEZŮ</t>
  </si>
  <si>
    <t>KUS</t>
  </si>
  <si>
    <t>Kmeny předány vlastníkům, ostatní likvidace v režii zhotovitele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</si>
  <si>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</si>
  <si>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107</t>
  </si>
  <si>
    <t>Chodníky, Jedovnice</t>
  </si>
  <si>
    <t>107.3 (NZ)</t>
  </si>
  <si>
    <t>014102</t>
  </si>
  <si>
    <t>A</t>
  </si>
  <si>
    <t>POPLATKY ZA SKLÁDKU</t>
  </si>
  <si>
    <t>T</t>
  </si>
  <si>
    <t>Výkopek</t>
  </si>
  <si>
    <t>z pol. 123737.A: 27,425m3*2t/m3=54,850 [A]t</t>
  </si>
  <si>
    <t>zahrnuje veškeré poplatky provozovateli skládky související s uložením odpadu na skládce.</t>
  </si>
  <si>
    <t>B</t>
  </si>
  <si>
    <t>Nestmelené kamenivo</t>
  </si>
  <si>
    <t>z pol. 113327.A: 100,845m3*1,9t/m3=191,606 [A]t</t>
  </si>
  <si>
    <t>D</t>
  </si>
  <si>
    <t>Beton/železobeton, asfalt</t>
  </si>
  <si>
    <t>z pol. 113157: 1,5m3*2,3t/m3=3,450 [A]t 
z pol. 113514: 123,5m*0,05m2*2,3t/m3=14,203 [B]t 
z pol. 113137   2,070m3 *2,4t/m3=4,968 [D] 
Celkem: A+B+D=22,621 [E]t</t>
  </si>
  <si>
    <t>014132</t>
  </si>
  <si>
    <t>J</t>
  </si>
  <si>
    <t>POPLATKY ZA SKLÁDKU TYP S-NO (NEBEZPEČNÝ ODPAD)</t>
  </si>
  <si>
    <t>Nebezpečný odpad</t>
  </si>
  <si>
    <t>konstrukční vrstvy s obsahem dehtu: 
z pol. 11333: 2,53m3*2,4t/m3=6,072 [A]t</t>
  </si>
  <si>
    <t>113137</t>
  </si>
  <si>
    <t>ODSTRANĚNÍ KRYTU ZPEVNĚNÝCH PLOCH S ASFALT POJIVEM, ODVOZ DO 16KM</t>
  </si>
  <si>
    <t>M3</t>
  </si>
  <si>
    <t>stáv. vozovka, viz výkres Situace, Vzorový příčný řez a Příčné řezy (plochy odměř. ze Situace): 11,5m2*0,18m=2,070 [A]m3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</si>
  <si>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</si>
  <si>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113157</t>
  </si>
  <si>
    <t>ODSTRANĚNÍ KRYTU ZPEVNĚNÝCH PLOCH Z BETONU, ODVOZ DO 16KM</t>
  </si>
  <si>
    <t>stáv. BUS přístřešek, viz výkres Situace: 7,5m2 (plocha odměř. z dwg)*0,2m=1,500 [A]m3</t>
  </si>
  <si>
    <t>7</t>
  </si>
  <si>
    <t>11318</t>
  </si>
  <si>
    <t>ODSTRANĚNÍ KRYTU ZPEVNĚNÝCH PLOCH Z DLAŽDIC</t>
  </si>
  <si>
    <t>Uložení na palety, předání investorovi (obec)</t>
  </si>
  <si>
    <t>stáv. chodník, viz výkres Situace (plochy odměř. ze Situace): 
bet. zámk. dlažba: 231,5m2*0,06m=13,890 [A]m3 
bet. čtvercová dlažba: 21,5m2*0,05m=1,075 [B]m3 
A+B=14,965 [C]m3</t>
  </si>
  <si>
    <t>Položka zahrnuje veškerou manipulaci s vybouranou sutí a s vybouranými hmotami vč. uložení na skládku. Nezahrnuje poplatek za skládku.</t>
  </si>
  <si>
    <t>113327</t>
  </si>
  <si>
    <t>ODSTRAN PODKL ZPEVNĚNÝCH PLOCH Z KAMENIVA NESTMEL, ODVOZ DO 16KM</t>
  </si>
  <si>
    <t>odstr. stáv. kčních vrstev, viz výkres Situace, Vzorový příčný řez a Příčné řezy (plochy odměř. ze Situace): 
podkl. vrstvy chodníku (vč. kladecí vrstvy dlažby): (231,5m2+21,5m2)*(0,2m+0,25m)/2=56,925 [A]m3 
štěrk. krajnice v místě budoucího chodníku: 67,5m2*0,25m=16,875 [B]m3 
štěrk. krajnice v místě budoucího přejezdového chodníku: 73,5m2*0,32m=23,520 [C]m3 
štěrk. krajnice ostatní: 12,5m2*0,15m=1,875 [D]m3 
podkl. vrstvy plochy přístřešku BUS: 7,5m2*1,1 (+10% rozšíření vrstev)*0,2m=1,650 [E]m3 
A+B+C+D+E=100,845 [F]m3</t>
  </si>
  <si>
    <t>113338</t>
  </si>
  <si>
    <t>ODSTRAN PODKL ZPEVNĚNÝCH PLOCH S ASFALT POJIVEM, ODVOZ DO 20KM</t>
  </si>
  <si>
    <t>Obsahuje dehet, nutno nakládat jako s nebezpečným odpadem</t>
  </si>
  <si>
    <t>kce stáv. vozovky (1. konstrukční vrstva - PMH), viz výkres Situace, Vzorový příčný řez a Příčné řezy: 11,5m2*1,1 (plocha odměř. se Situace +10% rozšíření vrstev)*0,2m=2,530 [A]m3</t>
  </si>
  <si>
    <t>11333B</t>
  </si>
  <si>
    <t>ODSTRANĚNÍ PODKLADU ZPEVNĚNÝCH PLOCH S ASFALT POJIVEM - DOPRAVA</t>
  </si>
  <si>
    <t>tkm</t>
  </si>
  <si>
    <t>2,53*2,4*35=30,360 [A]</t>
  </si>
  <si>
    <t>Položka zahrnuje samostatnou dopravu suti a vybouraných hmot. Množství se určí jako součin hmotnosti [t] a požadované vzdálenosti [km].</t>
  </si>
  <si>
    <t>11</t>
  </si>
  <si>
    <t>113514</t>
  </si>
  <si>
    <t>ODSTRANĚNÍ ZÁHONOVÝCH OBRUBNÍKŮ, ODVOZ DO 5KM</t>
  </si>
  <si>
    <t>M</t>
  </si>
  <si>
    <t>stáv. obruby, viz výkres Situace a Příčné řezy: 123,5m (odměř. ze Situace)=123,500 [A]m</t>
  </si>
  <si>
    <t>12</t>
  </si>
  <si>
    <t>11351B</t>
  </si>
  <si>
    <t>ODSTRANĚNÍ ZÁHONOVÝCH OBRUBNÍKŮ - DOPRAVA</t>
  </si>
  <si>
    <t>123,5*0,06*2,3*11=187,473 [A]</t>
  </si>
  <si>
    <t>13</t>
  </si>
  <si>
    <t>12110</t>
  </si>
  <si>
    <t>SEJMUTÍ ORNICE NEBO LESNÍ PŮDY</t>
  </si>
  <si>
    <t>Na mezideponii</t>
  </si>
  <si>
    <t>celková plocha rušené zeleně, viz výkres Situace, Vzorový příčný řez a Příčné řezy (plochy odměř. ze Situace): 261,5m2+7,5m2+202,5m2=471,500 [A]m2 
A*0,15m=70,725 [B]m3</t>
  </si>
  <si>
    <t>položka zahrnuje sejmutí ornice bez ohledu na tloušťku vrstvy a její vodorovnou dopravu nezahrnuje uložení na trvalou skládku</t>
  </si>
  <si>
    <t>123737</t>
  </si>
  <si>
    <t>ODKOP PRO SPOD STAVBU SILNIC A ŽELEZNIC TŘ. I, ODVOZ DO 16KM</t>
  </si>
  <si>
    <t>viz výkres Situace, Vzorový příčný řez a Příčné řezy (plochy odměř. ze Situace):  
v místě budoucího chodníku: 261,5m2*(0,25m-0,15m) (odečtena ornice)=26,150 [A]m3 
v místě budoucího přejezdového chodníku: 7,5m2*(0,32m-0,15m) (odečtena ornice)=1,275 [B]m3 
A+B=27,425 [C]m3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</si>
  <si>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</si>
  <si>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</si>
  <si>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</si>
  <si>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 mezideponie vč. dovozu na stavbu</t>
  </si>
  <si>
    <t>pro pol. 18230: 45,6m3=45,600 [A]m3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</si>
  <si>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</si>
  <si>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16</t>
  </si>
  <si>
    <t>17120</t>
  </si>
  <si>
    <t>ULOŽENÍ SYPANINY DO NÁSYPŮ A NA SKLÁDKY BEZ ZHUTNĚNÍ</t>
  </si>
  <si>
    <t>z pol. 12110.B: 70,725m3=70,725 [A]m3 
z pol. 12373.A: 27,425m3=27,425 [B]m3 
A+B=98,150 [C]m3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</si>
  <si>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</si>
  <si>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</t>
  </si>
  <si>
    <t>17180</t>
  </si>
  <si>
    <t>ULOŽENÍ SYPANINY DO NÁSYPŮ Z NAKUPOVANÝCH MATERIÁLŮ</t>
  </si>
  <si>
    <t>Dodatečný násyp (dle ČSN 73 6133)</t>
  </si>
  <si>
    <t>vytvoření dodatečného násypu, viz výkres Situace, Vzorový příčný řez a Příčné řezy: 13,5m3 (planimetrováním z příč. řezů)=13,500 [A]m3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</si>
  <si>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</si>
  <si>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</t>
  </si>
  <si>
    <t>18110</t>
  </si>
  <si>
    <t>ÚPRAVA PLÁNĚ SE ZHUTNĚNÍM V HORNINĚ TŘ. I</t>
  </si>
  <si>
    <t>M2</t>
  </si>
  <si>
    <t>vč. parapláně, viz výkres Situace a Vzorový příčný řez (plochy odměř. ze Situace): 603,5m2+71,5m2+28,5m2+16,5m2+10,5m2+10,5m2+10m2=751,000 [A]m2</t>
  </si>
  <si>
    <t>položka zahrnuje úpravu pláně včetně vyrovnání výškových rozdílů. Míru zhutnění určuje projekt.</t>
  </si>
  <si>
    <t>19</t>
  </si>
  <si>
    <t>18230</t>
  </si>
  <si>
    <t>ROZPROSTŘENÍ ORNICE V ROVINĚ</t>
  </si>
  <si>
    <t>plochy k ozelenění, viz výkres Situace, Vzorový příčný řez a Příčné řezy: (231,5m2+72,5m2) (plochy odměř. ze Situace, planimetrováním z příč. řezů)*0,15m=45,600 [A]m3</t>
  </si>
  <si>
    <t>položka zahrnuje:  
nutné přemístění ornice z dočasných skládek vzdálených do 50m rozprostření ornice v předepsané tloušťce v rovině a ve svahu do 1:5</t>
  </si>
  <si>
    <t>20</t>
  </si>
  <si>
    <t>18241</t>
  </si>
  <si>
    <t>ZALOŽENÍ TRÁVNÍKU RUČNÍM VÝSEVEM</t>
  </si>
  <si>
    <t>viz pol. 18230: 231,5m2+72,5m2=304,000 [A]m2</t>
  </si>
  <si>
    <t>Zahrnuje dodání předepsané travní směsi, její výsev na ornici, zalévání, první pokosení, to vše bez ohledu na sklon terénu</t>
  </si>
  <si>
    <t>21</t>
  </si>
  <si>
    <t>18247</t>
  </si>
  <si>
    <t>OŠETŘOVÁNÍ TRÁVNÍKU</t>
  </si>
  <si>
    <t>následná péče nad rámec technické specifikace pol. 18241: 304m2=304,000 [A]m2</t>
  </si>
  <si>
    <t>Zahrnuje pokosení se shrabáním, naložení shrabků na dopravní prostředek, s odvozem a se složením, to vše bez ohledu na sklon terénu  
zahrnuje nutné zalití a hnojení</t>
  </si>
  <si>
    <t>Svislé konstrukce</t>
  </si>
  <si>
    <t>22</t>
  </si>
  <si>
    <t>33894A</t>
  </si>
  <si>
    <t>SLOUPKY OHRADNÍ A PLOTOVÉ KOVOVÉ KOTVENÉ DO PATEK NEBO BERANĚNÉ</t>
  </si>
  <si>
    <t>Oc. sloupky, vzpěry, PKO Zn+PVC, patky z bet. C20/25 - XF3</t>
  </si>
  <si>
    <t>náhrada odstraněného oplocení, viz výkres Situace a Detaily oplocení: 
sloupky: 2,4m*24ks*0,0016t/m=0,092 [A]t 
vzpěry: 2,5m*10ks (po max. 15 m)*0,00145t/m=0,036 [B]t 
A+B=0,128 [C]t</t>
  </si>
  <si>
    <t>- dodání a osazení předepsaného sloupku včetně PKO  
- případnou betonovou patku z předepsané třídy betonu  
- nutné zemní práce</t>
  </si>
  <si>
    <t>Komunikace</t>
  </si>
  <si>
    <t>23</t>
  </si>
  <si>
    <t>56330</t>
  </si>
  <si>
    <t>VOZOVKOVÉ VRSTVY ZE ŠTĚRKODRTI</t>
  </si>
  <si>
    <t>ŠD A, fr. 0/32</t>
  </si>
  <si>
    <t>nové kční vrstvy komunikací/zpev. ploch, viz výkres Situace, Vzorový příčný řez a Příčné řezy (plochy odměř. ze Situace): 
pod dlažbu tl. 60 mm: 603,5m2+28,5m2+10,5m2+10m2=652,500 [A]m2 
A*0,15m=97,875 [B]m3 
pod dlažbu tl. 80 mm: 71,5m2+16,5m2+10,5m2=98,500 [C]m2 
C*0,2m=19,700 [D]m3 
B+D=117,575 [E]m3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</si>
  <si>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</si>
  <si>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24</t>
  </si>
  <si>
    <t>582611</t>
  </si>
  <si>
    <t>KRYTY Z BETON DLAŽDIC SE ZÁMKEM ŠEDÝCH TL 60MM DO LOŽE Z KAM</t>
  </si>
  <si>
    <t>Přírodní odstín</t>
  </si>
  <si>
    <t>chodník pro pěší, viz výkres Situace, Vzorový příčný řez a Příčné řezy: 603,5m2 (plocha odměř. ze Situace)=603,500 [A]m2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</si>
  <si>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</si>
  <si>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25</t>
  </si>
  <si>
    <t>582612</t>
  </si>
  <si>
    <t>KRYTY Z BETON DLAŽDIC SE ZÁMKEM ŠEDÝCH TL 80MM DO LOŽE Z KAM</t>
  </si>
  <si>
    <t>přejezdový chodník, viz výkres Situace, Vzorový příčný řez a Příčné řezy: 71,5m2 (plocha odměř. ze Situace)=71,500 [A]m2</t>
  </si>
  <si>
    <t>26</t>
  </si>
  <si>
    <t>582614</t>
  </si>
  <si>
    <t>KRYTY Z BETON DLAŽDIC SE ZÁMKEM BAREV TL 60MM DO LOŽE Z KAM</t>
  </si>
  <si>
    <t>Odstín odlišný od chodníku</t>
  </si>
  <si>
    <t>kontrastní pás podél nástupiště BUS, viz výkres Situace, Vzorový příčný řez a Příčné řezy: 10,5m2 (plocha odměř. ze Situace)=10,500 [A]m2</t>
  </si>
  <si>
    <t>27</t>
  </si>
  <si>
    <t>582618</t>
  </si>
  <si>
    <t>KRYTY Z BETON DLAŽDIC SE ZÁMKEM ŠEDÝCH RELIÉF TL 80MM DO LOŽE Z KAM</t>
  </si>
  <si>
    <t>Přírodní odstín, podélné dážky</t>
  </si>
  <si>
    <t>umělá vodící linie, viz výkres Situace, Vzorový příčný řez a Příčné řezy: 10,5m2 (plocha odměř. ze Situace)=10,500 [A]m2</t>
  </si>
  <si>
    <t>28</t>
  </si>
  <si>
    <t>58261A</t>
  </si>
  <si>
    <t>KRYTY Z BETON DLAŽDIC SE ZÁMKEM BAREV RELIÉF TL 60MM DO LOŽE Z KAM</t>
  </si>
  <si>
    <t>Červený odstín, hmatové úpravy</t>
  </si>
  <si>
    <t>chodník pro pěší, viz výkres Situace, Vzorový příčný řez a Příčné řezy: 28,5m2 (plocha odměř. ze Situace)=28,500 [A]m2</t>
  </si>
  <si>
    <t>29</t>
  </si>
  <si>
    <t>58261B</t>
  </si>
  <si>
    <t>KRYTY Z BETON DLAŽDIC SE ZÁMKEM BAREV RELIÉF TL 80MM DO LOŽE Z KAM</t>
  </si>
  <si>
    <t>přejezdový chodník, viz výkres Situace, Vzorový příčný řez a Příčné řezy: 16,5m2 (plocha odměř. ze Situace)=16,500 [A]m2</t>
  </si>
  <si>
    <t>Přidružená stavební výroba</t>
  </si>
  <si>
    <t>30</t>
  </si>
  <si>
    <t>76793</t>
  </si>
  <si>
    <t>OPLOCENÍ Z RÁMEČKOVÉHO PLETIVA</t>
  </si>
  <si>
    <t>Svařovaná síť, prům. drátu min. 2,5 mm, PKO Zn+PVC</t>
  </si>
  <si>
    <t>náhrada stávajícího, viz výkres Situace a Detaily oplocení: 69m*2m=138,000 [A]m2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</si>
  <si>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</si>
  <si>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31</t>
  </si>
  <si>
    <t>76796</t>
  </si>
  <si>
    <t>VRATA A VRÁTKA</t>
  </si>
  <si>
    <t>Dvoukřídlá vjezdová brána š. 3 m</t>
  </si>
  <si>
    <t>náhrada odstraněných bran v oplocení, viz výkres Situace a Detaily oplocení: 2ks=2,000 [A]ks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</si>
  <si>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</si>
  <si>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Potrubí</t>
  </si>
  <si>
    <t>32</t>
  </si>
  <si>
    <t>89921</t>
  </si>
  <si>
    <t>VÝŠKOVÁ ÚPRAVA POKLOPŮ</t>
  </si>
  <si>
    <t>viz výkres Situace: 9ks=9,000 [A]ks</t>
  </si>
  <si>
    <t>- položka výškové úpravy zahrnuje všechny nutné práce a materiály pro zvýšení nebo snížení zařízení (včetně nutné úpravy stávajícího povrchu vozovky nebo chodníku).</t>
  </si>
  <si>
    <t>33</t>
  </si>
  <si>
    <t>89923</t>
  </si>
  <si>
    <t>VÝŠKOVÁ ÚPRAVA KRYCÍCH HRNCŮ</t>
  </si>
  <si>
    <t>viz výkres Situace: 10ks=10,000 [A]ks</t>
  </si>
  <si>
    <t>Ostatní konstrukce a práce</t>
  </si>
  <si>
    <t>34</t>
  </si>
  <si>
    <t>9111A1</t>
  </si>
  <si>
    <t>ZÁBRADLÍ SILNIČNÍ S VODOR MADLY - DODÁVKA A MONTÁŽ</t>
  </si>
  <si>
    <t>ochranné zábradlí u OK, viz výkres Situace a Vzorový příčný řez: 22m=22,000 [A]m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</si>
  <si>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</si>
  <si>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35</t>
  </si>
  <si>
    <t>91710</t>
  </si>
  <si>
    <t>OBRUBY Z BETONOVÝCH PALISÁD</t>
  </si>
  <si>
    <t>Do bet. patky v. min. 0,8 m</t>
  </si>
  <si>
    <t>lem chodníku u OK, viz výkres Situace a Vzorový příčný řez,: (0,18m*0,18m*0,8m)*90ks=2,333 [A]m3</t>
  </si>
  <si>
    <t>Položka zahrnuje:  
dodání a pokládku betonových palisád o rozměrech předepsaných zadávací dokumentací betonové lože i boční betonovou opěrku.</t>
  </si>
  <si>
    <t>36</t>
  </si>
  <si>
    <t>917211</t>
  </si>
  <si>
    <t>ZÁHONOVÉ OBRUBY Z BETONOVÝCH OBRUBNÍKŮ ŠÍŘ 50MM</t>
  </si>
  <si>
    <t>Obruby z bet. min. C30/37 - XF4, do bet. lože tl. min. 100 mm</t>
  </si>
  <si>
    <t>viz výkres Situace, Vzorový příčný řez a Příčné řezy: 421,5m (odměř. ze Situace)=421,500 [A]m</t>
  </si>
  <si>
    <t>Položka zahrnuje:  
dodání a pokládku betonových obrubníků o rozměrech předepsaných zadávací dokumentací betonové lože i boční betonovou opěrku.</t>
  </si>
  <si>
    <t>37</t>
  </si>
  <si>
    <t>917223</t>
  </si>
  <si>
    <t>SILNIČNÍ A CHODNÍKOVÉ OBRUBY Z BETONOVÝCH OBRUBNÍKŮ ŠÍŘ 100MM</t>
  </si>
  <si>
    <t>viz výkres Situace, Vzorový příčný řez a Příčné řezy: 5,5m (odměř. ze Situace)=5,500 [A]m</t>
  </si>
  <si>
    <t>38</t>
  </si>
  <si>
    <t>96618</t>
  </si>
  <si>
    <t>BOURÁNÍ KONSTRUKCÍ KOVOVÝCH</t>
  </si>
  <si>
    <t>odvoz a likvidace v režii zhotovitele</t>
  </si>
  <si>
    <t>odstr. stáv. přístřešku zastávky BUS (lehká oc. kce s polykarbonát. výplní), vč. výplně: 0,35t=0,350 [A]t</t>
  </si>
  <si>
    <t>položka zahrnuje:  
- rozebrání konstrukce bez ohledu na použitou technologii  
- veškeré pomocné konstrukce (lešení a pod.)  
- veškerou manipulaci s vybouranou sutí a hmotami včetně uložení na skládku. Nezahrnuje poplatek za skládku.  
- veškeré další práce plynoucí z technologického předpisu a z platných předpisů</t>
  </si>
  <si>
    <t>39</t>
  </si>
  <si>
    <t>966841</t>
  </si>
  <si>
    <t>ODSTRANĚNÍ OPLOCENÍ DŘEVĚNÉHO</t>
  </si>
  <si>
    <t>odstr. stáv. plaňkového oplocení vč. sloupků, bran a branek, viz výkres Situace: 76m=76,000 [A]m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</si>
  <si>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skládku.</t>
  </si>
  <si>
    <t>401</t>
  </si>
  <si>
    <t>Veřejné osvětlení, Jedovnice</t>
  </si>
  <si>
    <t>401.1 (Z)</t>
  </si>
  <si>
    <t>0,35*(0,2)*260=18,200 [B] 
0,6*(0,25)*(8+7,5+7,5)=3,450 [A] 
0,8*0,8*1,2*4=3,072 [C] 
0,8*0,8*1,3*7=5,824 [D] 
B+A+C+D=30,546 [E] 
E*2=61,092 [F]</t>
  </si>
  <si>
    <t>Beton/železobeton</t>
  </si>
  <si>
    <t>základy stožárů: 4*1*2,2=8,800 [A]</t>
  </si>
  <si>
    <t>Přebytečná zemina, odvoz na skládku</t>
  </si>
  <si>
    <t>0,35*(0,2)*260=18,200 [B] 
0,6*(0,25)*(8+7,5+7,5)=3,450 [A] 
0,8*0,8*1,2*4=3,072 [C] 
0,8*0,8*1,3*7=5,824 [D] 
Celkem: B+A+C+D=30,546 [E]</t>
  </si>
  <si>
    <t>131737</t>
  </si>
  <si>
    <t>HLOUBENÍ JAM ZAPAŽ I NEPAŽ TŘ. I, ODVOZ DO 16KM</t>
  </si>
  <si>
    <t>základy stožárů</t>
  </si>
  <si>
    <t>0,8*0,8*1,2*4=3,072 [A] 
0,8*0,8*1,3*7=5,824 [B] 
Celkem: A+B=8,896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</si>
  <si>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</si>
  <si>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132737</t>
  </si>
  <si>
    <t>HLOUBENÍ RÝH ŠÍŘ DO 2M PAŽ I NEPAŽ TŘ. I, ODVOZ DO 16KM</t>
  </si>
  <si>
    <t>kabelové trasy</t>
  </si>
  <si>
    <t>0,35*0,45*260=40,950 [B] 
0,6*1,2*(8+7,5+7,5)=16,560 [A] 
Celkem: B+A=57,510 [C]</t>
  </si>
  <si>
    <t>přebytečná zemina, složení na skládce</t>
  </si>
  <si>
    <t>17411</t>
  </si>
  <si>
    <t>ZÁSYP JAM A RÝH ZEMINOU SE ZHUTNĚNÍM</t>
  </si>
  <si>
    <t>0,35*(0,45-0,2)*260=22,750 [B] 
0,6*(1,2-0,25)*(8+7,5+7,5)=13,110 [A] 
Celkem: B+A=35,860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</si>
  <si>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</si>
  <si>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</si>
  <si>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</si>
  <si>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pískové lože</t>
  </si>
  <si>
    <t>0,35*0,2*260=18,200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</si>
  <si>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</si>
  <si>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Základy</t>
  </si>
  <si>
    <t>272314</t>
  </si>
  <si>
    <t>ZÁKLADY Z PROSTÉHO BETONU DO C25/30</t>
  </si>
  <si>
    <t>Základy pro stožáry   
vč. pouzdra a chrániček na kabely (3 ks)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</si>
  <si>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</si>
  <si>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</si>
  <si>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451311</t>
  </si>
  <si>
    <t>PODKL A VÝPLŇ VRSTVY Z PROST BET DO C8/10</t>
  </si>
  <si>
    <t>C8/10 - X0</t>
  </si>
  <si>
    <t>pod chráničky prostupu: 0,6*0,05*(8+7,5+7,5)=0,690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</si>
  <si>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</si>
  <si>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702321</t>
  </si>
  <si>
    <t>ZAKRYTÍ KABELŮ BETONOVOU DESKOU ŠÍŘKY DO 20 CM</t>
  </si>
  <si>
    <t>1. Položka obsahuje:  
 - přípravu podkladu pro osazení  
2. Položka neobsahuje:  
 X  
3. Způsob měření:  
Měří se metr délkový.</t>
  </si>
  <si>
    <t>742G11</t>
  </si>
  <si>
    <t>KABEL NN DVOU- A TŘÍŽÍLOVÝ CU S PLASTOVOU IZOLACÍ DO 2,5 MM2</t>
  </si>
  <si>
    <t>kabel CYKY 3-Jx1,5 do stožáru  
včetně ukončení na svorkách  
dodávka a montáž</t>
  </si>
  <si>
    <t>(6+2)*3*1,1=26,400 [A] 
(6+3,5)*3*1,1=31,350 [B] 
(8+0,5)*3*1,1=28,050 [C] 
(8+1,5)*3*1,1=31,350 [D] 
Celkem: A+B+C+D=117,150 [E]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</si>
  <si>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</si>
  <si>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742H12</t>
  </si>
  <si>
    <t>KABEL NN ČTYŘ- A PĚTIŽÍLOVÝ CU S PLASTOVOU IZOLACÍ OD 4 DO 16 MM2</t>
  </si>
  <si>
    <t>CYKY 4-Jx16, dodávka a montáž   
včetně ukončení na svorkách</t>
  </si>
  <si>
    <t>(260+8+7,5+7,5+11*2*2,5+5)*1,05=360,150 [A]</t>
  </si>
  <si>
    <t>742H22</t>
  </si>
  <si>
    <t>KABEL NN ČTYŘ- A PĚTIŽÍLOVÝ AL S PLASTOVOU IZOLACÍ OD 4 DO 16 MM2</t>
  </si>
  <si>
    <t>AYKY 4-Jx16, včetně proudových svorek a ukončení kabelu  
dodávka a montáž</t>
  </si>
  <si>
    <t>742L22</t>
  </si>
  <si>
    <t>UKONČENÍ DVOU AŽ PĚTIŽÍLOVÉHO KABELU KABELOVOU SPOJKOU OD 4 DO 16 MM2</t>
  </si>
  <si>
    <t>spojka, teplem smrštitelná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</si>
  <si>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</si>
  <si>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742Z23</t>
  </si>
  <si>
    <t>DEMONTÁŽ KABELOVÉHO VEDENÍ NN</t>
  </si>
  <si>
    <t>Vč. odvozu a likvidace v režii zhotovitele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</si>
  <si>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</si>
  <si>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743554</t>
  </si>
  <si>
    <t>a</t>
  </si>
  <si>
    <t>SVÍTIDLO VENKOVNÍ VŠEOBECNÉ LED, MIN. IP 44, PŘES 45 W</t>
  </si>
  <si>
    <t>svítidlo s LED zdrojem světla, typ E  
dodávka a montáž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</si>
  <si>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</si>
  <si>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b</t>
  </si>
  <si>
    <t>svítidlo s LED zdrojem světla, typ D  
dodávka a montáž</t>
  </si>
  <si>
    <t>c</t>
  </si>
  <si>
    <t>svítidlo s LED zdrojem světla, pro přechody, typ W  
dodávka a montáž</t>
  </si>
  <si>
    <t>743Z11</t>
  </si>
  <si>
    <t>DEMONTÁŽ OSVĚTLOVACÍHO STOŽÁRU ULIČNÍHO VÝŠKY DO 15 M</t>
  </si>
  <si>
    <t>stožár, patice, výložník, svorkovnice  
včetně odvozu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</si>
  <si>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</si>
  <si>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743Z35</t>
  </si>
  <si>
    <t>DEMONTÁŽ SVÍTIDLA Z OSVĚTLOVACÍHO STOŽÁRU VÝŠKY DO 15 M</t>
  </si>
  <si>
    <t>744221</t>
  </si>
  <si>
    <t>KABELOVÁ SKŘÍŇ VENKOVNÍ PRÁZDNÁ PLASTOVÁ VESTAVNÁ, MIN. IP 44, DO 530 X 800 MM</t>
  </si>
  <si>
    <t>přípojková skříň SP100 na sloup, dodávka, montáž,  
včetně pojistkových vložek a utesnění kabelu</t>
  </si>
  <si>
    <t>1. Položka obsahuje:  
 – přípravu podkladu pro osazení vč. vybourání niky ve zdi pro skříň a kabely a zapravení zdiva, omítky a fasády po dokončené montáži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), zemní práce  
3. Způsob měření:  
Udává se počet kusů kompletní konstrukce nebo práce.</t>
  </si>
  <si>
    <t>747213</t>
  </si>
  <si>
    <t>CELKOVÁ PROHLÍDKA, ZKOUŠENÍ, MĚŘENÍ A VYHOTOVENÍ VÝCHOZÍ REVIZNÍ ZPRÁVY, PRO OBJEM IN PŘES 500 DO 1000 TIS.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</si>
  <si>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</si>
  <si>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75H141</t>
  </si>
  <si>
    <t>STOŽÁR (SLOUP) OCELOVÝ DO 10 M</t>
  </si>
  <si>
    <t>Stožár osvětlovací přechodový, typ W2,   
pozinkovaný, bezpaticový, vetknutý   
vč. výložníku a stožárové svorkovnice  
dodávka a montáž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</si>
  <si>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</si>
  <si>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stožár osvětlovací silniční, typ E,   
pozinkovaný, bezpaticový, vetknutý  
včetně výložníku a stožárové svorkovnice  
dodávka a montáž</t>
  </si>
  <si>
    <t>1. Položka obsahuje:  
 – veškeré práce a materiál obsažený v názvu položky  
2. Položka neobsahuje:  
 X  
3. Způsob měření:  
Udává se počet kusů kompletní konstrukce nebo práce.</t>
  </si>
  <si>
    <t>stožár osvětlovací silniční, typ D,   
pozinkovaný, bezpaticový, vetknutý  
včetně výložníku a stožárové svorkovnice  
dodávka a montáž</t>
  </si>
  <si>
    <t>stožár osvětlovací přechodový, typ W1, W3, W4  
pozinkovaný, bezpaticový, vetknutý  
včetně výložníku a stožárové svorkovnice  
dodávka a montáž</t>
  </si>
  <si>
    <t>75IG51</t>
  </si>
  <si>
    <t>VEDENÍ UZEMŇOVACÍ NA POVRCHU Z FEZN DRÁTU DO 120 MM2</t>
  </si>
  <si>
    <t>FeZn pr. 10 mm</t>
  </si>
  <si>
    <t>propojení stožáru a strojeného zemniče: (7+4)*1,5=16,500 [A]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</si>
  <si>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</si>
  <si>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75IG71</t>
  </si>
  <si>
    <t>VEDENÍ UZEMŇOVACÍ V ZEMI Z FEZN DRÁTU PRŮMĚRU DO 10 MM</t>
  </si>
  <si>
    <t>(8+7,5+7,5+260)*1,05=297,150 [A]</t>
  </si>
  <si>
    <t>86627</t>
  </si>
  <si>
    <t>CHRÁNIČKY Z TRUB OCELOVÝCH DN DO 100MM</t>
  </si>
  <si>
    <t>Chránička na kabel vč. koncovek a upevnění na sloup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</si>
  <si>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</si>
  <si>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87627</t>
  </si>
  <si>
    <t>CHRÁNIČKY Z TRUB PLASTOVÝCH DN DO 100MM</t>
  </si>
  <si>
    <t>Dvouplášťové HDPE/LDPE 110/94   
vč. utěsněnní a protahovacího drátu</t>
  </si>
  <si>
    <t>(8+7,5+7,5)*2*1,1=50,600 [A]</t>
  </si>
  <si>
    <t>položky pro zhotovení potrubí platí bez ohledu na sklon 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včetně případně předepsaného utěsnění konců chrániček  
- položky platí pro práce prováděné v prostoru zapaženém i nezapaženém a i v kolektorech, chráničkách</t>
  </si>
  <si>
    <t>899524</t>
  </si>
  <si>
    <t>OBETONOVÁNÍ POTRUBÍ Z PROSTÉHO BETONU DO C25/30</t>
  </si>
  <si>
    <t>C25/30 - XA1</t>
  </si>
  <si>
    <t>obetonování chrániček: 0,6*0,2*(8+7,5+7,5)=2,760 [A]</t>
  </si>
  <si>
    <t>966117</t>
  </si>
  <si>
    <t>BOURÁNÍ KONSTRUKCÍ Z BETON DÍLCŮ S ODVOZEM DO 16KM</t>
  </si>
  <si>
    <t>základy: 4*1=4,000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</si>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</sst>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16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25.5">
      <c r="A14" s="18" t="s">
        <v>38</v>
      </c>
      <c s="23" t="s">
        <v>66</v>
      </c>
      <c s="23" t="s">
        <v>67</v>
      </c>
      <c s="18" t="s">
        <v>64</v>
      </c>
      <c s="24" t="s">
        <v>68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69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12.75">
      <c r="A22" s="18" t="s">
        <v>38</v>
      </c>
      <c s="23" t="s">
        <v>72</v>
      </c>
      <c s="23" t="s">
        <v>73</v>
      </c>
      <c s="18" t="s">
        <v>64</v>
      </c>
      <c s="24" t="s">
        <v>74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75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75</v>
      </c>
      <c s="5"/>
      <c s="14" t="s">
        <v>76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77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78</v>
      </c>
      <c s="18" t="s">
        <v>40</v>
      </c>
      <c s="24" t="s">
        <v>79</v>
      </c>
      <c s="25" t="s">
        <v>80</v>
      </c>
      <c s="26">
        <v>18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81</v>
      </c>
    </row>
    <row r="11" spans="1:5" ht="12.75">
      <c r="A11" s="30" t="s">
        <v>45</v>
      </c>
      <c r="E11" s="31" t="s">
        <v>40</v>
      </c>
    </row>
    <row r="12" spans="1:5" ht="165.75">
      <c r="A12" t="s">
        <v>46</v>
      </c>
      <c r="E12" s="29" t="s">
        <v>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0+O9+O26+O95+O100+O129+O138+O147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85</v>
      </c>
      <c s="32">
        <f>0+I9+I26+I95+I100+I129+I138+I147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83</v>
      </c>
      <c s="1"/>
      <c s="10" t="s">
        <v>84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85</v>
      </c>
      <c s="5"/>
      <c s="14" t="s">
        <v>84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86</v>
      </c>
      <c s="18" t="s">
        <v>87</v>
      </c>
      <c s="24" t="s">
        <v>88</v>
      </c>
      <c s="25" t="s">
        <v>89</v>
      </c>
      <c s="26">
        <v>54.85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90</v>
      </c>
    </row>
    <row r="12" spans="1:5" ht="12.75">
      <c r="A12" s="30" t="s">
        <v>45</v>
      </c>
      <c r="E12" s="31" t="s">
        <v>91</v>
      </c>
    </row>
    <row r="13" spans="1:5" ht="25.5">
      <c r="A13" t="s">
        <v>46</v>
      </c>
      <c r="E13" s="29" t="s">
        <v>92</v>
      </c>
    </row>
    <row r="14" spans="1:16" ht="12.75">
      <c r="A14" s="18" t="s">
        <v>38</v>
      </c>
      <c s="23" t="s">
        <v>16</v>
      </c>
      <c s="23" t="s">
        <v>86</v>
      </c>
      <c s="18" t="s">
        <v>93</v>
      </c>
      <c s="24" t="s">
        <v>88</v>
      </c>
      <c s="25" t="s">
        <v>89</v>
      </c>
      <c s="26">
        <v>191.606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94</v>
      </c>
    </row>
    <row r="16" spans="1:5" ht="12.75">
      <c r="A16" s="30" t="s">
        <v>45</v>
      </c>
      <c r="E16" s="31" t="s">
        <v>95</v>
      </c>
    </row>
    <row r="17" spans="1:5" ht="25.5">
      <c r="A17" t="s">
        <v>46</v>
      </c>
      <c r="E17" s="29" t="s">
        <v>92</v>
      </c>
    </row>
    <row r="18" spans="1:16" ht="12.75">
      <c r="A18" s="18" t="s">
        <v>38</v>
      </c>
      <c s="23" t="s">
        <v>15</v>
      </c>
      <c s="23" t="s">
        <v>86</v>
      </c>
      <c s="18" t="s">
        <v>96</v>
      </c>
      <c s="24" t="s">
        <v>88</v>
      </c>
      <c s="25" t="s">
        <v>89</v>
      </c>
      <c s="26">
        <v>22.621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97</v>
      </c>
    </row>
    <row r="20" spans="1:5" ht="51">
      <c r="A20" s="30" t="s">
        <v>45</v>
      </c>
      <c r="E20" s="31" t="s">
        <v>98</v>
      </c>
    </row>
    <row r="21" spans="1:5" ht="25.5">
      <c r="A21" t="s">
        <v>46</v>
      </c>
      <c r="E21" s="29" t="s">
        <v>92</v>
      </c>
    </row>
    <row r="22" spans="1:16" ht="12.75">
      <c r="A22" s="18" t="s">
        <v>38</v>
      </c>
      <c s="23" t="s">
        <v>26</v>
      </c>
      <c s="23" t="s">
        <v>99</v>
      </c>
      <c s="18" t="s">
        <v>100</v>
      </c>
      <c s="24" t="s">
        <v>101</v>
      </c>
      <c s="25" t="s">
        <v>89</v>
      </c>
      <c s="26">
        <v>6.072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102</v>
      </c>
    </row>
    <row r="24" spans="1:5" ht="25.5">
      <c r="A24" s="30" t="s">
        <v>45</v>
      </c>
      <c r="E24" s="31" t="s">
        <v>103</v>
      </c>
    </row>
    <row r="25" spans="1:5" ht="25.5">
      <c r="A25" t="s">
        <v>46</v>
      </c>
      <c r="E25" s="29" t="s">
        <v>92</v>
      </c>
    </row>
    <row r="26" spans="1:18" ht="12.75" customHeight="1">
      <c r="A26" s="5" t="s">
        <v>36</v>
      </c>
      <c s="5"/>
      <c s="35" t="s">
        <v>22</v>
      </c>
      <c s="5"/>
      <c s="21" t="s">
        <v>77</v>
      </c>
      <c s="5"/>
      <c s="5"/>
      <c s="5"/>
      <c s="36">
        <f>0+Q26</f>
      </c>
      <c r="O26">
        <f>0+R26</f>
      </c>
      <c r="Q26">
        <f>0+I27+I31+I35+I39+I43+I47+I51+I55+I59+I63+I67+I71+I75+I79+I83+I87+I91</f>
      </c>
      <c>
        <f>0+O27+O31+O35+O39+O43+O47+O51+O55+O59+O63+O67+O71+O75+O79+O83+O87+O91</f>
      </c>
    </row>
    <row r="27" spans="1:16" ht="25.5">
      <c r="A27" s="18" t="s">
        <v>38</v>
      </c>
      <c s="23" t="s">
        <v>28</v>
      </c>
      <c s="23" t="s">
        <v>104</v>
      </c>
      <c s="18" t="s">
        <v>40</v>
      </c>
      <c s="24" t="s">
        <v>105</v>
      </c>
      <c s="25" t="s">
        <v>106</v>
      </c>
      <c s="26">
        <v>2.07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25.5">
      <c r="A29" s="30" t="s">
        <v>45</v>
      </c>
      <c r="E29" s="31" t="s">
        <v>107</v>
      </c>
    </row>
    <row r="30" spans="1:5" ht="63.75">
      <c r="A30" t="s">
        <v>46</v>
      </c>
      <c r="E30" s="29" t="s">
        <v>108</v>
      </c>
    </row>
    <row r="31" spans="1:16" ht="12.75">
      <c r="A31" s="18" t="s">
        <v>38</v>
      </c>
      <c s="23" t="s">
        <v>30</v>
      </c>
      <c s="23" t="s">
        <v>109</v>
      </c>
      <c s="18" t="s">
        <v>87</v>
      </c>
      <c s="24" t="s">
        <v>110</v>
      </c>
      <c s="25" t="s">
        <v>106</v>
      </c>
      <c s="26">
        <v>1.5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25.5">
      <c r="A33" s="30" t="s">
        <v>45</v>
      </c>
      <c r="E33" s="31" t="s">
        <v>111</v>
      </c>
    </row>
    <row r="34" spans="1:5" ht="63.75">
      <c r="A34" t="s">
        <v>46</v>
      </c>
      <c r="E34" s="29" t="s">
        <v>108</v>
      </c>
    </row>
    <row r="35" spans="1:16" ht="12.75">
      <c r="A35" s="18" t="s">
        <v>38</v>
      </c>
      <c s="23" t="s">
        <v>112</v>
      </c>
      <c s="23" t="s">
        <v>113</v>
      </c>
      <c s="18" t="s">
        <v>93</v>
      </c>
      <c s="24" t="s">
        <v>114</v>
      </c>
      <c s="25" t="s">
        <v>106</v>
      </c>
      <c s="26">
        <v>14.965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115</v>
      </c>
    </row>
    <row r="37" spans="1:5" ht="51">
      <c r="A37" s="30" t="s">
        <v>45</v>
      </c>
      <c r="E37" s="31" t="s">
        <v>116</v>
      </c>
    </row>
    <row r="38" spans="1:5" ht="25.5">
      <c r="A38" t="s">
        <v>46</v>
      </c>
      <c r="E38" s="29" t="s">
        <v>117</v>
      </c>
    </row>
    <row r="39" spans="1:16" ht="25.5">
      <c r="A39" s="18" t="s">
        <v>38</v>
      </c>
      <c s="23" t="s">
        <v>66</v>
      </c>
      <c s="23" t="s">
        <v>118</v>
      </c>
      <c s="18" t="s">
        <v>87</v>
      </c>
      <c s="24" t="s">
        <v>119</v>
      </c>
      <c s="25" t="s">
        <v>106</v>
      </c>
      <c s="26">
        <v>100.845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140.25">
      <c r="A41" s="30" t="s">
        <v>45</v>
      </c>
      <c r="E41" s="31" t="s">
        <v>120</v>
      </c>
    </row>
    <row r="42" spans="1:5" ht="63.75">
      <c r="A42" t="s">
        <v>46</v>
      </c>
      <c r="E42" s="29" t="s">
        <v>108</v>
      </c>
    </row>
    <row r="43" spans="1:16" ht="25.5">
      <c r="A43" s="18" t="s">
        <v>38</v>
      </c>
      <c s="23" t="s">
        <v>33</v>
      </c>
      <c s="23" t="s">
        <v>121</v>
      </c>
      <c s="18" t="s">
        <v>100</v>
      </c>
      <c s="24" t="s">
        <v>122</v>
      </c>
      <c s="25" t="s">
        <v>106</v>
      </c>
      <c s="26">
        <v>2.53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123</v>
      </c>
    </row>
    <row r="45" spans="1:5" ht="38.25">
      <c r="A45" s="30" t="s">
        <v>45</v>
      </c>
      <c r="E45" s="31" t="s">
        <v>124</v>
      </c>
    </row>
    <row r="46" spans="1:5" ht="63.75">
      <c r="A46" t="s">
        <v>46</v>
      </c>
      <c r="E46" s="29" t="s">
        <v>108</v>
      </c>
    </row>
    <row r="47" spans="1:16" ht="25.5">
      <c r="A47" s="18" t="s">
        <v>38</v>
      </c>
      <c s="23" t="s">
        <v>35</v>
      </c>
      <c s="23" t="s">
        <v>125</v>
      </c>
      <c s="18" t="s">
        <v>100</v>
      </c>
      <c s="24" t="s">
        <v>126</v>
      </c>
      <c s="25" t="s">
        <v>127</v>
      </c>
      <c s="26">
        <v>30.36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12.75">
      <c r="A49" s="30" t="s">
        <v>45</v>
      </c>
      <c r="E49" s="31" t="s">
        <v>128</v>
      </c>
    </row>
    <row r="50" spans="1:5" ht="25.5">
      <c r="A50" t="s">
        <v>46</v>
      </c>
      <c r="E50" s="29" t="s">
        <v>129</v>
      </c>
    </row>
    <row r="51" spans="1:16" ht="12.75">
      <c r="A51" s="18" t="s">
        <v>38</v>
      </c>
      <c s="23" t="s">
        <v>130</v>
      </c>
      <c s="23" t="s">
        <v>131</v>
      </c>
      <c s="18" t="s">
        <v>87</v>
      </c>
      <c s="24" t="s">
        <v>132</v>
      </c>
      <c s="25" t="s">
        <v>133</v>
      </c>
      <c s="26">
        <v>123.5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25.5">
      <c r="A53" s="30" t="s">
        <v>45</v>
      </c>
      <c r="E53" s="31" t="s">
        <v>134</v>
      </c>
    </row>
    <row r="54" spans="1:5" ht="63.75">
      <c r="A54" t="s">
        <v>46</v>
      </c>
      <c r="E54" s="29" t="s">
        <v>108</v>
      </c>
    </row>
    <row r="55" spans="1:16" ht="12.75">
      <c r="A55" s="18" t="s">
        <v>38</v>
      </c>
      <c s="23" t="s">
        <v>135</v>
      </c>
      <c s="23" t="s">
        <v>136</v>
      </c>
      <c s="18" t="s">
        <v>87</v>
      </c>
      <c s="24" t="s">
        <v>137</v>
      </c>
      <c s="25" t="s">
        <v>127</v>
      </c>
      <c s="26">
        <v>187.473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40</v>
      </c>
    </row>
    <row r="57" spans="1:5" ht="12.75">
      <c r="A57" s="30" t="s">
        <v>45</v>
      </c>
      <c r="E57" s="31" t="s">
        <v>138</v>
      </c>
    </row>
    <row r="58" spans="1:5" ht="25.5">
      <c r="A58" t="s">
        <v>46</v>
      </c>
      <c r="E58" s="29" t="s">
        <v>129</v>
      </c>
    </row>
    <row r="59" spans="1:16" ht="12.75">
      <c r="A59" s="18" t="s">
        <v>38</v>
      </c>
      <c s="23" t="s">
        <v>139</v>
      </c>
      <c s="23" t="s">
        <v>140</v>
      </c>
      <c s="18" t="s">
        <v>93</v>
      </c>
      <c s="24" t="s">
        <v>141</v>
      </c>
      <c s="25" t="s">
        <v>106</v>
      </c>
      <c s="26">
        <v>70.725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142</v>
      </c>
    </row>
    <row r="61" spans="1:5" ht="38.25">
      <c r="A61" s="30" t="s">
        <v>45</v>
      </c>
      <c r="E61" s="31" t="s">
        <v>143</v>
      </c>
    </row>
    <row r="62" spans="1:5" ht="25.5">
      <c r="A62" t="s">
        <v>46</v>
      </c>
      <c r="E62" s="29" t="s">
        <v>144</v>
      </c>
    </row>
    <row r="63" spans="1:16" ht="12.75">
      <c r="A63" s="18" t="s">
        <v>38</v>
      </c>
      <c s="23" t="s">
        <v>69</v>
      </c>
      <c s="23" t="s">
        <v>145</v>
      </c>
      <c s="18" t="s">
        <v>87</v>
      </c>
      <c s="24" t="s">
        <v>146</v>
      </c>
      <c s="25" t="s">
        <v>106</v>
      </c>
      <c s="26">
        <v>27.425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76.5">
      <c r="A65" s="30" t="s">
        <v>45</v>
      </c>
      <c r="E65" s="31" t="s">
        <v>147</v>
      </c>
    </row>
    <row r="66" spans="1:5" ht="369.75">
      <c r="A66" t="s">
        <v>46</v>
      </c>
      <c r="E66" s="29" t="s">
        <v>148</v>
      </c>
    </row>
    <row r="67" spans="1:16" ht="12.75">
      <c r="A67" s="18" t="s">
        <v>38</v>
      </c>
      <c s="23" t="s">
        <v>72</v>
      </c>
      <c s="23" t="s">
        <v>149</v>
      </c>
      <c s="18" t="s">
        <v>93</v>
      </c>
      <c s="24" t="s">
        <v>150</v>
      </c>
      <c s="25" t="s">
        <v>106</v>
      </c>
      <c s="26">
        <v>45.6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151</v>
      </c>
    </row>
    <row r="69" spans="1:5" ht="12.75">
      <c r="A69" s="30" t="s">
        <v>45</v>
      </c>
      <c r="E69" s="31" t="s">
        <v>152</v>
      </c>
    </row>
    <row r="70" spans="1:5" ht="306">
      <c r="A70" t="s">
        <v>46</v>
      </c>
      <c r="E70" s="29" t="s">
        <v>153</v>
      </c>
    </row>
    <row r="71" spans="1:16" ht="12.75">
      <c r="A71" s="18" t="s">
        <v>38</v>
      </c>
      <c s="23" t="s">
        <v>154</v>
      </c>
      <c s="23" t="s">
        <v>155</v>
      </c>
      <c s="18" t="s">
        <v>87</v>
      </c>
      <c s="24" t="s">
        <v>156</v>
      </c>
      <c s="25" t="s">
        <v>106</v>
      </c>
      <c s="26">
        <v>98.15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40</v>
      </c>
    </row>
    <row r="73" spans="1:5" ht="38.25">
      <c r="A73" s="30" t="s">
        <v>45</v>
      </c>
      <c r="E73" s="31" t="s">
        <v>157</v>
      </c>
    </row>
    <row r="74" spans="1:5" ht="191.25">
      <c r="A74" t="s">
        <v>46</v>
      </c>
      <c r="E74" s="29" t="s">
        <v>158</v>
      </c>
    </row>
    <row r="75" spans="1:16" ht="12.75">
      <c r="A75" s="18" t="s">
        <v>38</v>
      </c>
      <c s="23" t="s">
        <v>159</v>
      </c>
      <c s="23" t="s">
        <v>160</v>
      </c>
      <c s="18" t="s">
        <v>93</v>
      </c>
      <c s="24" t="s">
        <v>161</v>
      </c>
      <c s="25" t="s">
        <v>106</v>
      </c>
      <c s="26">
        <v>13.5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162</v>
      </c>
    </row>
    <row r="77" spans="1:5" ht="25.5">
      <c r="A77" s="30" t="s">
        <v>45</v>
      </c>
      <c r="E77" s="31" t="s">
        <v>163</v>
      </c>
    </row>
    <row r="78" spans="1:5" ht="280.5">
      <c r="A78" t="s">
        <v>46</v>
      </c>
      <c r="E78" s="29" t="s">
        <v>164</v>
      </c>
    </row>
    <row r="79" spans="1:16" ht="12.75">
      <c r="A79" s="18" t="s">
        <v>38</v>
      </c>
      <c s="23" t="s">
        <v>165</v>
      </c>
      <c s="23" t="s">
        <v>166</v>
      </c>
      <c s="18" t="s">
        <v>87</v>
      </c>
      <c s="24" t="s">
        <v>167</v>
      </c>
      <c s="25" t="s">
        <v>168</v>
      </c>
      <c s="26">
        <v>751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40</v>
      </c>
    </row>
    <row r="81" spans="1:5" ht="25.5">
      <c r="A81" s="30" t="s">
        <v>45</v>
      </c>
      <c r="E81" s="31" t="s">
        <v>169</v>
      </c>
    </row>
    <row r="82" spans="1:5" ht="25.5">
      <c r="A82" t="s">
        <v>46</v>
      </c>
      <c r="E82" s="29" t="s">
        <v>170</v>
      </c>
    </row>
    <row r="83" spans="1:16" ht="12.75">
      <c r="A83" s="18" t="s">
        <v>38</v>
      </c>
      <c s="23" t="s">
        <v>171</v>
      </c>
      <c s="23" t="s">
        <v>172</v>
      </c>
      <c s="18" t="s">
        <v>87</v>
      </c>
      <c s="24" t="s">
        <v>173</v>
      </c>
      <c s="25" t="s">
        <v>106</v>
      </c>
      <c s="26">
        <v>45.6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38.25">
      <c r="A85" s="30" t="s">
        <v>45</v>
      </c>
      <c r="E85" s="31" t="s">
        <v>174</v>
      </c>
    </row>
    <row r="86" spans="1:5" ht="38.25">
      <c r="A86" t="s">
        <v>46</v>
      </c>
      <c r="E86" s="29" t="s">
        <v>175</v>
      </c>
    </row>
    <row r="87" spans="1:16" ht="12.75">
      <c r="A87" s="18" t="s">
        <v>38</v>
      </c>
      <c s="23" t="s">
        <v>176</v>
      </c>
      <c s="23" t="s">
        <v>177</v>
      </c>
      <c s="18" t="s">
        <v>87</v>
      </c>
      <c s="24" t="s">
        <v>178</v>
      </c>
      <c s="25" t="s">
        <v>168</v>
      </c>
      <c s="26">
        <v>304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12.75">
      <c r="A89" s="30" t="s">
        <v>45</v>
      </c>
      <c r="E89" s="31" t="s">
        <v>179</v>
      </c>
    </row>
    <row r="90" spans="1:5" ht="25.5">
      <c r="A90" t="s">
        <v>46</v>
      </c>
      <c r="E90" s="29" t="s">
        <v>180</v>
      </c>
    </row>
    <row r="91" spans="1:16" ht="12.75">
      <c r="A91" s="18" t="s">
        <v>38</v>
      </c>
      <c s="23" t="s">
        <v>181</v>
      </c>
      <c s="23" t="s">
        <v>182</v>
      </c>
      <c s="18" t="s">
        <v>87</v>
      </c>
      <c s="24" t="s">
        <v>183</v>
      </c>
      <c s="25" t="s">
        <v>168</v>
      </c>
      <c s="26">
        <v>304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40</v>
      </c>
    </row>
    <row r="93" spans="1:5" ht="12.75">
      <c r="A93" s="30" t="s">
        <v>45</v>
      </c>
      <c r="E93" s="31" t="s">
        <v>184</v>
      </c>
    </row>
    <row r="94" spans="1:5" ht="38.25">
      <c r="A94" t="s">
        <v>46</v>
      </c>
      <c r="E94" s="29" t="s">
        <v>185</v>
      </c>
    </row>
    <row r="95" spans="1:18" ht="12.75" customHeight="1">
      <c r="A95" s="5" t="s">
        <v>36</v>
      </c>
      <c s="5"/>
      <c s="35" t="s">
        <v>15</v>
      </c>
      <c s="5"/>
      <c s="21" t="s">
        <v>186</v>
      </c>
      <c s="5"/>
      <c s="5"/>
      <c s="5"/>
      <c s="36">
        <f>0+Q95</f>
      </c>
      <c r="O95">
        <f>0+R95</f>
      </c>
      <c r="Q95">
        <f>0+I96</f>
      </c>
      <c>
        <f>0+O96</f>
      </c>
    </row>
    <row r="96" spans="1:16" ht="25.5">
      <c r="A96" s="18" t="s">
        <v>38</v>
      </c>
      <c s="23" t="s">
        <v>187</v>
      </c>
      <c s="23" t="s">
        <v>188</v>
      </c>
      <c s="18" t="s">
        <v>87</v>
      </c>
      <c s="24" t="s">
        <v>189</v>
      </c>
      <c s="25" t="s">
        <v>89</v>
      </c>
      <c s="26">
        <v>0.128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190</v>
      </c>
    </row>
    <row r="98" spans="1:5" ht="51">
      <c r="A98" s="30" t="s">
        <v>45</v>
      </c>
      <c r="E98" s="31" t="s">
        <v>191</v>
      </c>
    </row>
    <row r="99" spans="1:5" ht="38.25">
      <c r="A99" t="s">
        <v>46</v>
      </c>
      <c r="E99" s="29" t="s">
        <v>192</v>
      </c>
    </row>
    <row r="100" spans="1:18" ht="12.75" customHeight="1">
      <c r="A100" s="5" t="s">
        <v>36</v>
      </c>
      <c s="5"/>
      <c s="35" t="s">
        <v>28</v>
      </c>
      <c s="5"/>
      <c s="21" t="s">
        <v>193</v>
      </c>
      <c s="5"/>
      <c s="5"/>
      <c s="5"/>
      <c s="36">
        <f>0+Q100</f>
      </c>
      <c r="O100">
        <f>0+R100</f>
      </c>
      <c r="Q100">
        <f>0+I101+I105+I109+I113+I117+I121+I125</f>
      </c>
      <c>
        <f>0+O101+O105+O109+O113+O117+O121+O125</f>
      </c>
    </row>
    <row r="101" spans="1:16" ht="12.75">
      <c r="A101" s="18" t="s">
        <v>38</v>
      </c>
      <c s="23" t="s">
        <v>194</v>
      </c>
      <c s="23" t="s">
        <v>195</v>
      </c>
      <c s="18" t="s">
        <v>93</v>
      </c>
      <c s="24" t="s">
        <v>196</v>
      </c>
      <c s="25" t="s">
        <v>106</v>
      </c>
      <c s="26">
        <v>117.575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197</v>
      </c>
    </row>
    <row r="103" spans="1:5" ht="127.5">
      <c r="A103" s="30" t="s">
        <v>45</v>
      </c>
      <c r="E103" s="31" t="s">
        <v>198</v>
      </c>
    </row>
    <row r="104" spans="1:5" ht="51">
      <c r="A104" t="s">
        <v>46</v>
      </c>
      <c r="E104" s="29" t="s">
        <v>199</v>
      </c>
    </row>
    <row r="105" spans="1:16" ht="12.75">
      <c r="A105" s="18" t="s">
        <v>38</v>
      </c>
      <c s="23" t="s">
        <v>200</v>
      </c>
      <c s="23" t="s">
        <v>201</v>
      </c>
      <c s="18" t="s">
        <v>87</v>
      </c>
      <c s="24" t="s">
        <v>202</v>
      </c>
      <c s="25" t="s">
        <v>168</v>
      </c>
      <c s="26">
        <v>603.5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203</v>
      </c>
    </row>
    <row r="107" spans="1:5" ht="25.5">
      <c r="A107" s="30" t="s">
        <v>45</v>
      </c>
      <c r="E107" s="31" t="s">
        <v>204</v>
      </c>
    </row>
    <row r="108" spans="1:5" ht="153">
      <c r="A108" t="s">
        <v>46</v>
      </c>
      <c r="E108" s="29" t="s">
        <v>205</v>
      </c>
    </row>
    <row r="109" spans="1:16" ht="12.75">
      <c r="A109" s="18" t="s">
        <v>38</v>
      </c>
      <c s="23" t="s">
        <v>206</v>
      </c>
      <c s="23" t="s">
        <v>207</v>
      </c>
      <c s="18" t="s">
        <v>87</v>
      </c>
      <c s="24" t="s">
        <v>208</v>
      </c>
      <c s="25" t="s">
        <v>168</v>
      </c>
      <c s="26">
        <v>71.5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203</v>
      </c>
    </row>
    <row r="111" spans="1:5" ht="25.5">
      <c r="A111" s="30" t="s">
        <v>45</v>
      </c>
      <c r="E111" s="31" t="s">
        <v>209</v>
      </c>
    </row>
    <row r="112" spans="1:5" ht="153">
      <c r="A112" t="s">
        <v>46</v>
      </c>
      <c r="E112" s="29" t="s">
        <v>205</v>
      </c>
    </row>
    <row r="113" spans="1:16" ht="12.75">
      <c r="A113" s="18" t="s">
        <v>38</v>
      </c>
      <c s="23" t="s">
        <v>210</v>
      </c>
      <c s="23" t="s">
        <v>211</v>
      </c>
      <c s="18" t="s">
        <v>87</v>
      </c>
      <c s="24" t="s">
        <v>212</v>
      </c>
      <c s="25" t="s">
        <v>168</v>
      </c>
      <c s="26">
        <v>10.5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213</v>
      </c>
    </row>
    <row r="115" spans="1:5" ht="25.5">
      <c r="A115" s="30" t="s">
        <v>45</v>
      </c>
      <c r="E115" s="31" t="s">
        <v>214</v>
      </c>
    </row>
    <row r="116" spans="1:5" ht="153">
      <c r="A116" t="s">
        <v>46</v>
      </c>
      <c r="E116" s="29" t="s">
        <v>205</v>
      </c>
    </row>
    <row r="117" spans="1:16" ht="25.5">
      <c r="A117" s="18" t="s">
        <v>38</v>
      </c>
      <c s="23" t="s">
        <v>215</v>
      </c>
      <c s="23" t="s">
        <v>216</v>
      </c>
      <c s="18" t="s">
        <v>87</v>
      </c>
      <c s="24" t="s">
        <v>217</v>
      </c>
      <c s="25" t="s">
        <v>168</v>
      </c>
      <c s="26">
        <v>10.5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218</v>
      </c>
    </row>
    <row r="119" spans="1:5" ht="25.5">
      <c r="A119" s="30" t="s">
        <v>45</v>
      </c>
      <c r="E119" s="31" t="s">
        <v>219</v>
      </c>
    </row>
    <row r="120" spans="1:5" ht="153">
      <c r="A120" t="s">
        <v>46</v>
      </c>
      <c r="E120" s="29" t="s">
        <v>205</v>
      </c>
    </row>
    <row r="121" spans="1:16" ht="25.5">
      <c r="A121" s="18" t="s">
        <v>38</v>
      </c>
      <c s="23" t="s">
        <v>220</v>
      </c>
      <c s="23" t="s">
        <v>221</v>
      </c>
      <c s="18" t="s">
        <v>87</v>
      </c>
      <c s="24" t="s">
        <v>222</v>
      </c>
      <c s="25" t="s">
        <v>168</v>
      </c>
      <c s="26">
        <v>28.5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223</v>
      </c>
    </row>
    <row r="123" spans="1:5" ht="25.5">
      <c r="A123" s="30" t="s">
        <v>45</v>
      </c>
      <c r="E123" s="31" t="s">
        <v>224</v>
      </c>
    </row>
    <row r="124" spans="1:5" ht="153">
      <c r="A124" t="s">
        <v>46</v>
      </c>
      <c r="E124" s="29" t="s">
        <v>205</v>
      </c>
    </row>
    <row r="125" spans="1:16" ht="25.5">
      <c r="A125" s="18" t="s">
        <v>38</v>
      </c>
      <c s="23" t="s">
        <v>225</v>
      </c>
      <c s="23" t="s">
        <v>226</v>
      </c>
      <c s="18" t="s">
        <v>87</v>
      </c>
      <c s="24" t="s">
        <v>227</v>
      </c>
      <c s="25" t="s">
        <v>168</v>
      </c>
      <c s="26">
        <v>16.5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223</v>
      </c>
    </row>
    <row r="127" spans="1:5" ht="25.5">
      <c r="A127" s="30" t="s">
        <v>45</v>
      </c>
      <c r="E127" s="31" t="s">
        <v>228</v>
      </c>
    </row>
    <row r="128" spans="1:5" ht="153">
      <c r="A128" t="s">
        <v>46</v>
      </c>
      <c r="E128" s="29" t="s">
        <v>205</v>
      </c>
    </row>
    <row r="129" spans="1:18" ht="12.75" customHeight="1">
      <c r="A129" s="5" t="s">
        <v>36</v>
      </c>
      <c s="5"/>
      <c s="35" t="s">
        <v>112</v>
      </c>
      <c s="5"/>
      <c s="21" t="s">
        <v>229</v>
      </c>
      <c s="5"/>
      <c s="5"/>
      <c s="5"/>
      <c s="36">
        <f>0+Q129</f>
      </c>
      <c r="O129">
        <f>0+R129</f>
      </c>
      <c r="Q129">
        <f>0+I130+I134</f>
      </c>
      <c>
        <f>0+O130+O134</f>
      </c>
    </row>
    <row r="130" spans="1:16" ht="12.75">
      <c r="A130" s="18" t="s">
        <v>38</v>
      </c>
      <c s="23" t="s">
        <v>230</v>
      </c>
      <c s="23" t="s">
        <v>231</v>
      </c>
      <c s="18" t="s">
        <v>87</v>
      </c>
      <c s="24" t="s">
        <v>232</v>
      </c>
      <c s="25" t="s">
        <v>168</v>
      </c>
      <c s="26">
        <v>138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233</v>
      </c>
    </row>
    <row r="132" spans="1:5" ht="12.75">
      <c r="A132" s="30" t="s">
        <v>45</v>
      </c>
      <c r="E132" s="31" t="s">
        <v>234</v>
      </c>
    </row>
    <row r="133" spans="1:5" ht="89.25">
      <c r="A133" t="s">
        <v>46</v>
      </c>
      <c r="E133" s="29" t="s">
        <v>235</v>
      </c>
    </row>
    <row r="134" spans="1:16" ht="12.75">
      <c r="A134" s="18" t="s">
        <v>38</v>
      </c>
      <c s="23" t="s">
        <v>236</v>
      </c>
      <c s="23" t="s">
        <v>237</v>
      </c>
      <c s="18" t="s">
        <v>87</v>
      </c>
      <c s="24" t="s">
        <v>238</v>
      </c>
      <c s="25" t="s">
        <v>168</v>
      </c>
      <c s="26">
        <v>2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239</v>
      </c>
    </row>
    <row r="136" spans="1:5" ht="25.5">
      <c r="A136" s="30" t="s">
        <v>45</v>
      </c>
      <c r="E136" s="31" t="s">
        <v>240</v>
      </c>
    </row>
    <row r="137" spans="1:5" ht="89.25">
      <c r="A137" t="s">
        <v>46</v>
      </c>
      <c r="E137" s="29" t="s">
        <v>241</v>
      </c>
    </row>
    <row r="138" spans="1:18" ht="12.75" customHeight="1">
      <c r="A138" s="5" t="s">
        <v>36</v>
      </c>
      <c s="5"/>
      <c s="35" t="s">
        <v>66</v>
      </c>
      <c s="5"/>
      <c s="21" t="s">
        <v>242</v>
      </c>
      <c s="5"/>
      <c s="5"/>
      <c s="5"/>
      <c s="36">
        <f>0+Q138</f>
      </c>
      <c r="O138">
        <f>0+R138</f>
      </c>
      <c r="Q138">
        <f>0+I139+I143</f>
      </c>
      <c>
        <f>0+O139+O143</f>
      </c>
    </row>
    <row r="139" spans="1:16" ht="12.75">
      <c r="A139" s="18" t="s">
        <v>38</v>
      </c>
      <c s="23" t="s">
        <v>243</v>
      </c>
      <c s="23" t="s">
        <v>244</v>
      </c>
      <c s="18" t="s">
        <v>87</v>
      </c>
      <c s="24" t="s">
        <v>245</v>
      </c>
      <c s="25" t="s">
        <v>80</v>
      </c>
      <c s="26">
        <v>9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40</v>
      </c>
    </row>
    <row r="141" spans="1:5" ht="12.75">
      <c r="A141" s="30" t="s">
        <v>45</v>
      </c>
      <c r="E141" s="31" t="s">
        <v>246</v>
      </c>
    </row>
    <row r="142" spans="1:5" ht="25.5">
      <c r="A142" t="s">
        <v>46</v>
      </c>
      <c r="E142" s="29" t="s">
        <v>247</v>
      </c>
    </row>
    <row r="143" spans="1:16" ht="12.75">
      <c r="A143" s="18" t="s">
        <v>38</v>
      </c>
      <c s="23" t="s">
        <v>248</v>
      </c>
      <c s="23" t="s">
        <v>249</v>
      </c>
      <c s="18" t="s">
        <v>87</v>
      </c>
      <c s="24" t="s">
        <v>250</v>
      </c>
      <c s="25" t="s">
        <v>80</v>
      </c>
      <c s="26">
        <v>10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40</v>
      </c>
    </row>
    <row r="145" spans="1:5" ht="12.75">
      <c r="A145" s="30" t="s">
        <v>45</v>
      </c>
      <c r="E145" s="31" t="s">
        <v>251</v>
      </c>
    </row>
    <row r="146" spans="1:5" ht="25.5">
      <c r="A146" t="s">
        <v>46</v>
      </c>
      <c r="E146" s="29" t="s">
        <v>247</v>
      </c>
    </row>
    <row r="147" spans="1:18" ht="12.75" customHeight="1">
      <c r="A147" s="5" t="s">
        <v>36</v>
      </c>
      <c s="5"/>
      <c s="35" t="s">
        <v>33</v>
      </c>
      <c s="5"/>
      <c s="21" t="s">
        <v>252</v>
      </c>
      <c s="5"/>
      <c s="5"/>
      <c s="5"/>
      <c s="36">
        <f>0+Q147</f>
      </c>
      <c r="O147">
        <f>0+R147</f>
      </c>
      <c r="Q147">
        <f>0+I148+I152+I156+I160+I164+I168</f>
      </c>
      <c>
        <f>0+O148+O152+O156+O160+O164+O168</f>
      </c>
    </row>
    <row r="148" spans="1:16" ht="12.75">
      <c r="A148" s="18" t="s">
        <v>38</v>
      </c>
      <c s="23" t="s">
        <v>253</v>
      </c>
      <c s="23" t="s">
        <v>254</v>
      </c>
      <c s="18" t="s">
        <v>87</v>
      </c>
      <c s="24" t="s">
        <v>255</v>
      </c>
      <c s="25" t="s">
        <v>133</v>
      </c>
      <c s="26">
        <v>22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40</v>
      </c>
    </row>
    <row r="150" spans="1:5" ht="12.75">
      <c r="A150" s="30" t="s">
        <v>45</v>
      </c>
      <c r="E150" s="31" t="s">
        <v>256</v>
      </c>
    </row>
    <row r="151" spans="1:5" ht="63.75">
      <c r="A151" t="s">
        <v>46</v>
      </c>
      <c r="E151" s="29" t="s">
        <v>257</v>
      </c>
    </row>
    <row r="152" spans="1:16" ht="12.75">
      <c r="A152" s="18" t="s">
        <v>38</v>
      </c>
      <c s="23" t="s">
        <v>258</v>
      </c>
      <c s="23" t="s">
        <v>259</v>
      </c>
      <c s="18" t="s">
        <v>87</v>
      </c>
      <c s="24" t="s">
        <v>260</v>
      </c>
      <c s="25" t="s">
        <v>106</v>
      </c>
      <c s="26">
        <v>2.333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261</v>
      </c>
    </row>
    <row r="154" spans="1:5" ht="25.5">
      <c r="A154" s="30" t="s">
        <v>45</v>
      </c>
      <c r="E154" s="31" t="s">
        <v>262</v>
      </c>
    </row>
    <row r="155" spans="1:5" ht="38.25">
      <c r="A155" t="s">
        <v>46</v>
      </c>
      <c r="E155" s="29" t="s">
        <v>263</v>
      </c>
    </row>
    <row r="156" spans="1:16" ht="12.75">
      <c r="A156" s="18" t="s">
        <v>38</v>
      </c>
      <c s="23" t="s">
        <v>264</v>
      </c>
      <c s="23" t="s">
        <v>265</v>
      </c>
      <c s="18" t="s">
        <v>87</v>
      </c>
      <c s="24" t="s">
        <v>266</v>
      </c>
      <c s="25" t="s">
        <v>133</v>
      </c>
      <c s="26">
        <v>421.5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267</v>
      </c>
    </row>
    <row r="158" spans="1:5" ht="25.5">
      <c r="A158" s="30" t="s">
        <v>45</v>
      </c>
      <c r="E158" s="31" t="s">
        <v>268</v>
      </c>
    </row>
    <row r="159" spans="1:5" ht="38.25">
      <c r="A159" t="s">
        <v>46</v>
      </c>
      <c r="E159" s="29" t="s">
        <v>269</v>
      </c>
    </row>
    <row r="160" spans="1:16" ht="12.75">
      <c r="A160" s="18" t="s">
        <v>38</v>
      </c>
      <c s="23" t="s">
        <v>270</v>
      </c>
      <c s="23" t="s">
        <v>271</v>
      </c>
      <c s="18" t="s">
        <v>87</v>
      </c>
      <c s="24" t="s">
        <v>272</v>
      </c>
      <c s="25" t="s">
        <v>133</v>
      </c>
      <c s="26">
        <v>5.5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267</v>
      </c>
    </row>
    <row r="162" spans="1:5" ht="25.5">
      <c r="A162" s="30" t="s">
        <v>45</v>
      </c>
      <c r="E162" s="31" t="s">
        <v>273</v>
      </c>
    </row>
    <row r="163" spans="1:5" ht="38.25">
      <c r="A163" t="s">
        <v>46</v>
      </c>
      <c r="E163" s="29" t="s">
        <v>269</v>
      </c>
    </row>
    <row r="164" spans="1:16" ht="12.75">
      <c r="A164" s="18" t="s">
        <v>38</v>
      </c>
      <c s="23" t="s">
        <v>274</v>
      </c>
      <c s="23" t="s">
        <v>275</v>
      </c>
      <c s="18" t="s">
        <v>87</v>
      </c>
      <c s="24" t="s">
        <v>276</v>
      </c>
      <c s="25" t="s">
        <v>89</v>
      </c>
      <c s="26">
        <v>0.35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277</v>
      </c>
    </row>
    <row r="166" spans="1:5" ht="25.5">
      <c r="A166" s="30" t="s">
        <v>45</v>
      </c>
      <c r="E166" s="31" t="s">
        <v>278</v>
      </c>
    </row>
    <row r="167" spans="1:5" ht="76.5">
      <c r="A167" t="s">
        <v>46</v>
      </c>
      <c r="E167" s="29" t="s">
        <v>279</v>
      </c>
    </row>
    <row r="168" spans="1:16" ht="12.75">
      <c r="A168" s="18" t="s">
        <v>38</v>
      </c>
      <c s="23" t="s">
        <v>280</v>
      </c>
      <c s="23" t="s">
        <v>281</v>
      </c>
      <c s="18" t="s">
        <v>87</v>
      </c>
      <c s="24" t="s">
        <v>282</v>
      </c>
      <c s="25" t="s">
        <v>133</v>
      </c>
      <c s="26">
        <v>76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277</v>
      </c>
    </row>
    <row r="170" spans="1:5" ht="25.5">
      <c r="A170" s="30" t="s">
        <v>45</v>
      </c>
      <c r="E170" s="31" t="s">
        <v>283</v>
      </c>
    </row>
    <row r="171" spans="1:5" ht="89.25">
      <c r="A171" t="s">
        <v>46</v>
      </c>
      <c r="E171" s="29" t="s">
        <v>284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0+O9+O18+O43+O48+O53+O130+O143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287</v>
      </c>
      <c s="32">
        <f>0+I9+I18+I43+I48+I53+I130+I143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285</v>
      </c>
      <c s="1"/>
      <c s="10" t="s">
        <v>286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287</v>
      </c>
      <c s="5"/>
      <c s="14" t="s">
        <v>286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86</v>
      </c>
      <c s="18" t="s">
        <v>87</v>
      </c>
      <c s="24" t="s">
        <v>88</v>
      </c>
      <c s="25" t="s">
        <v>89</v>
      </c>
      <c s="26">
        <v>61.092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90</v>
      </c>
    </row>
    <row r="12" spans="1:5" ht="76.5">
      <c r="A12" s="30" t="s">
        <v>45</v>
      </c>
      <c r="E12" s="31" t="s">
        <v>288</v>
      </c>
    </row>
    <row r="13" spans="1:5" ht="25.5">
      <c r="A13" t="s">
        <v>46</v>
      </c>
      <c r="E13" s="29" t="s">
        <v>92</v>
      </c>
    </row>
    <row r="14" spans="1:16" ht="12.75">
      <c r="A14" s="18" t="s">
        <v>38</v>
      </c>
      <c s="23" t="s">
        <v>16</v>
      </c>
      <c s="23" t="s">
        <v>86</v>
      </c>
      <c s="18" t="s">
        <v>96</v>
      </c>
      <c s="24" t="s">
        <v>88</v>
      </c>
      <c s="25" t="s">
        <v>89</v>
      </c>
      <c s="26">
        <v>8.8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289</v>
      </c>
    </row>
    <row r="16" spans="1:5" ht="12.75">
      <c r="A16" s="30" t="s">
        <v>45</v>
      </c>
      <c r="E16" s="31" t="s">
        <v>290</v>
      </c>
    </row>
    <row r="17" spans="1:5" ht="25.5">
      <c r="A17" t="s">
        <v>46</v>
      </c>
      <c r="E17" s="29" t="s">
        <v>92</v>
      </c>
    </row>
    <row r="18" spans="1:18" ht="12.75" customHeight="1">
      <c r="A18" s="5" t="s">
        <v>36</v>
      </c>
      <c s="5"/>
      <c s="35" t="s">
        <v>22</v>
      </c>
      <c s="5"/>
      <c s="21" t="s">
        <v>77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8" t="s">
        <v>38</v>
      </c>
      <c s="23" t="s">
        <v>15</v>
      </c>
      <c s="23" t="s">
        <v>149</v>
      </c>
      <c s="18" t="s">
        <v>40</v>
      </c>
      <c s="24" t="s">
        <v>150</v>
      </c>
      <c s="25" t="s">
        <v>106</v>
      </c>
      <c s="26">
        <v>30.546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291</v>
      </c>
    </row>
    <row r="21" spans="1:5" ht="63.75">
      <c r="A21" s="30" t="s">
        <v>45</v>
      </c>
      <c r="E21" s="31" t="s">
        <v>292</v>
      </c>
    </row>
    <row r="22" spans="1:5" ht="306">
      <c r="A22" t="s">
        <v>46</v>
      </c>
      <c r="E22" s="29" t="s">
        <v>153</v>
      </c>
    </row>
    <row r="23" spans="1:16" ht="12.75">
      <c r="A23" s="18" t="s">
        <v>38</v>
      </c>
      <c s="23" t="s">
        <v>26</v>
      </c>
      <c s="23" t="s">
        <v>293</v>
      </c>
      <c s="18" t="s">
        <v>40</v>
      </c>
      <c s="24" t="s">
        <v>294</v>
      </c>
      <c s="25" t="s">
        <v>106</v>
      </c>
      <c s="26">
        <v>8.896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295</v>
      </c>
    </row>
    <row r="25" spans="1:5" ht="38.25">
      <c r="A25" s="30" t="s">
        <v>45</v>
      </c>
      <c r="E25" s="31" t="s">
        <v>296</v>
      </c>
    </row>
    <row r="26" spans="1:5" ht="318.75">
      <c r="A26" t="s">
        <v>46</v>
      </c>
      <c r="E26" s="29" t="s">
        <v>297</v>
      </c>
    </row>
    <row r="27" spans="1:16" ht="12.75">
      <c r="A27" s="18" t="s">
        <v>38</v>
      </c>
      <c s="23" t="s">
        <v>28</v>
      </c>
      <c s="23" t="s">
        <v>298</v>
      </c>
      <c s="18" t="s">
        <v>40</v>
      </c>
      <c s="24" t="s">
        <v>299</v>
      </c>
      <c s="25" t="s">
        <v>106</v>
      </c>
      <c s="26">
        <v>57.51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300</v>
      </c>
    </row>
    <row r="29" spans="1:5" ht="38.25">
      <c r="A29" s="30" t="s">
        <v>45</v>
      </c>
      <c r="E29" s="31" t="s">
        <v>301</v>
      </c>
    </row>
    <row r="30" spans="1:5" ht="318.75">
      <c r="A30" t="s">
        <v>46</v>
      </c>
      <c r="E30" s="29" t="s">
        <v>297</v>
      </c>
    </row>
    <row r="31" spans="1:16" ht="12.75">
      <c r="A31" s="18" t="s">
        <v>38</v>
      </c>
      <c s="23" t="s">
        <v>30</v>
      </c>
      <c s="23" t="s">
        <v>155</v>
      </c>
      <c s="18" t="s">
        <v>40</v>
      </c>
      <c s="24" t="s">
        <v>156</v>
      </c>
      <c s="25" t="s">
        <v>106</v>
      </c>
      <c s="26">
        <v>30.546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302</v>
      </c>
    </row>
    <row r="33" spans="1:5" ht="63.75">
      <c r="A33" s="30" t="s">
        <v>45</v>
      </c>
      <c r="E33" s="31" t="s">
        <v>292</v>
      </c>
    </row>
    <row r="34" spans="1:5" ht="191.25">
      <c r="A34" t="s">
        <v>46</v>
      </c>
      <c r="E34" s="29" t="s">
        <v>158</v>
      </c>
    </row>
    <row r="35" spans="1:16" ht="12.75">
      <c r="A35" s="18" t="s">
        <v>38</v>
      </c>
      <c s="23" t="s">
        <v>112</v>
      </c>
      <c s="23" t="s">
        <v>303</v>
      </c>
      <c s="18" t="s">
        <v>40</v>
      </c>
      <c s="24" t="s">
        <v>304</v>
      </c>
      <c s="25" t="s">
        <v>106</v>
      </c>
      <c s="26">
        <v>35.86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38.25">
      <c r="A37" s="30" t="s">
        <v>45</v>
      </c>
      <c r="E37" s="31" t="s">
        <v>305</v>
      </c>
    </row>
    <row r="38" spans="1:5" ht="229.5">
      <c r="A38" t="s">
        <v>46</v>
      </c>
      <c r="E38" s="29" t="s">
        <v>306</v>
      </c>
    </row>
    <row r="39" spans="1:16" ht="12.75">
      <c r="A39" s="18" t="s">
        <v>38</v>
      </c>
      <c s="23" t="s">
        <v>66</v>
      </c>
      <c s="23" t="s">
        <v>307</v>
      </c>
      <c s="18" t="s">
        <v>40</v>
      </c>
      <c s="24" t="s">
        <v>308</v>
      </c>
      <c s="25" t="s">
        <v>106</v>
      </c>
      <c s="26">
        <v>18.2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309</v>
      </c>
    </row>
    <row r="41" spans="1:5" ht="12.75">
      <c r="A41" s="30" t="s">
        <v>45</v>
      </c>
      <c r="E41" s="31" t="s">
        <v>310</v>
      </c>
    </row>
    <row r="42" spans="1:5" ht="293.25">
      <c r="A42" t="s">
        <v>46</v>
      </c>
      <c r="E42" s="29" t="s">
        <v>311</v>
      </c>
    </row>
    <row r="43" spans="1:18" ht="12.75" customHeight="1">
      <c r="A43" s="5" t="s">
        <v>36</v>
      </c>
      <c s="5"/>
      <c s="35" t="s">
        <v>16</v>
      </c>
      <c s="5"/>
      <c s="21" t="s">
        <v>312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8" t="s">
        <v>38</v>
      </c>
      <c s="23" t="s">
        <v>33</v>
      </c>
      <c s="23" t="s">
        <v>313</v>
      </c>
      <c s="18" t="s">
        <v>40</v>
      </c>
      <c s="24" t="s">
        <v>314</v>
      </c>
      <c s="25" t="s">
        <v>106</v>
      </c>
      <c s="26">
        <v>8.896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25.5">
      <c r="A45" s="28" t="s">
        <v>43</v>
      </c>
      <c r="E45" s="29" t="s">
        <v>315</v>
      </c>
    </row>
    <row r="46" spans="1:5" ht="38.25">
      <c r="A46" s="30" t="s">
        <v>45</v>
      </c>
      <c r="E46" s="31" t="s">
        <v>296</v>
      </c>
    </row>
    <row r="47" spans="1:5" ht="369.75">
      <c r="A47" t="s">
        <v>46</v>
      </c>
      <c r="E47" s="29" t="s">
        <v>316</v>
      </c>
    </row>
    <row r="48" spans="1:18" ht="12.75" customHeight="1">
      <c r="A48" s="5" t="s">
        <v>36</v>
      </c>
      <c s="5"/>
      <c s="35" t="s">
        <v>26</v>
      </c>
      <c s="5"/>
      <c s="21" t="s">
        <v>317</v>
      </c>
      <c s="5"/>
      <c s="5"/>
      <c s="5"/>
      <c s="36">
        <f>0+Q48</f>
      </c>
      <c r="O48">
        <f>0+R48</f>
      </c>
      <c r="Q48">
        <f>0+I49</f>
      </c>
      <c>
        <f>0+O49</f>
      </c>
    </row>
    <row r="49" spans="1:16" ht="12.75">
      <c r="A49" s="18" t="s">
        <v>38</v>
      </c>
      <c s="23" t="s">
        <v>35</v>
      </c>
      <c s="23" t="s">
        <v>318</v>
      </c>
      <c s="18" t="s">
        <v>40</v>
      </c>
      <c s="24" t="s">
        <v>319</v>
      </c>
      <c s="25" t="s">
        <v>106</v>
      </c>
      <c s="26">
        <v>0.69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320</v>
      </c>
    </row>
    <row r="51" spans="1:5" ht="12.75">
      <c r="A51" s="30" t="s">
        <v>45</v>
      </c>
      <c r="E51" s="31" t="s">
        <v>321</v>
      </c>
    </row>
    <row r="52" spans="1:5" ht="369.75">
      <c r="A52" t="s">
        <v>46</v>
      </c>
      <c r="E52" s="29" t="s">
        <v>322</v>
      </c>
    </row>
    <row r="53" spans="1:18" ht="12.75" customHeight="1">
      <c r="A53" s="5" t="s">
        <v>36</v>
      </c>
      <c s="5"/>
      <c s="35" t="s">
        <v>112</v>
      </c>
      <c s="5"/>
      <c s="21" t="s">
        <v>229</v>
      </c>
      <c s="5"/>
      <c s="5"/>
      <c s="5"/>
      <c s="36">
        <f>0+Q53</f>
      </c>
      <c r="O53">
        <f>0+R53</f>
      </c>
      <c r="Q53">
        <f>0+I54+I58+I62+I66+I70+I74+I78+I82+I86+I90+I94+I98+I102+I106+I110+I114+I118+I122+I126</f>
      </c>
      <c>
        <f>0+O54+O58+O62+O66+O70+O74+O78+O82+O86+O90+O94+O98+O102+O106+O110+O114+O118+O122+O126</f>
      </c>
    </row>
    <row r="54" spans="1:16" ht="12.75">
      <c r="A54" s="18" t="s">
        <v>38</v>
      </c>
      <c s="23" t="s">
        <v>130</v>
      </c>
      <c s="23" t="s">
        <v>323</v>
      </c>
      <c s="18" t="s">
        <v>40</v>
      </c>
      <c s="24" t="s">
        <v>324</v>
      </c>
      <c s="25" t="s">
        <v>133</v>
      </c>
      <c s="26">
        <v>260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76.5">
      <c r="A57" t="s">
        <v>46</v>
      </c>
      <c r="E57" s="29" t="s">
        <v>325</v>
      </c>
    </row>
    <row r="58" spans="1:16" ht="12.75">
      <c r="A58" s="18" t="s">
        <v>38</v>
      </c>
      <c s="23" t="s">
        <v>135</v>
      </c>
      <c s="23" t="s">
        <v>326</v>
      </c>
      <c s="18" t="s">
        <v>40</v>
      </c>
      <c s="24" t="s">
        <v>327</v>
      </c>
      <c s="25" t="s">
        <v>133</v>
      </c>
      <c s="26">
        <v>117.15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328</v>
      </c>
    </row>
    <row r="60" spans="1:5" ht="63.75">
      <c r="A60" s="30" t="s">
        <v>45</v>
      </c>
      <c r="E60" s="31" t="s">
        <v>329</v>
      </c>
    </row>
    <row r="61" spans="1:5" ht="89.25">
      <c r="A61" t="s">
        <v>46</v>
      </c>
      <c r="E61" s="29" t="s">
        <v>330</v>
      </c>
    </row>
    <row r="62" spans="1:16" ht="12.75">
      <c r="A62" s="18" t="s">
        <v>38</v>
      </c>
      <c s="23" t="s">
        <v>139</v>
      </c>
      <c s="23" t="s">
        <v>331</v>
      </c>
      <c s="18" t="s">
        <v>40</v>
      </c>
      <c s="24" t="s">
        <v>332</v>
      </c>
      <c s="25" t="s">
        <v>133</v>
      </c>
      <c s="26">
        <v>360.15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333</v>
      </c>
    </row>
    <row r="64" spans="1:5" ht="12.75">
      <c r="A64" s="30" t="s">
        <v>45</v>
      </c>
      <c r="E64" s="31" t="s">
        <v>334</v>
      </c>
    </row>
    <row r="65" spans="1:5" ht="89.25">
      <c r="A65" t="s">
        <v>46</v>
      </c>
      <c r="E65" s="29" t="s">
        <v>330</v>
      </c>
    </row>
    <row r="66" spans="1:16" ht="12.75">
      <c r="A66" s="18" t="s">
        <v>38</v>
      </c>
      <c s="23" t="s">
        <v>69</v>
      </c>
      <c s="23" t="s">
        <v>335</v>
      </c>
      <c s="18" t="s">
        <v>40</v>
      </c>
      <c s="24" t="s">
        <v>336</v>
      </c>
      <c s="25" t="s">
        <v>133</v>
      </c>
      <c s="26">
        <v>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337</v>
      </c>
    </row>
    <row r="68" spans="1:5" ht="12.75">
      <c r="A68" s="30" t="s">
        <v>45</v>
      </c>
      <c r="E68" s="31" t="s">
        <v>40</v>
      </c>
    </row>
    <row r="69" spans="1:5" ht="89.25">
      <c r="A69" t="s">
        <v>46</v>
      </c>
      <c r="E69" s="29" t="s">
        <v>330</v>
      </c>
    </row>
    <row r="70" spans="1:16" ht="25.5">
      <c r="A70" s="18" t="s">
        <v>38</v>
      </c>
      <c s="23" t="s">
        <v>72</v>
      </c>
      <c s="23" t="s">
        <v>338</v>
      </c>
      <c s="18" t="s">
        <v>40</v>
      </c>
      <c s="24" t="s">
        <v>339</v>
      </c>
      <c s="25" t="s">
        <v>80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340</v>
      </c>
    </row>
    <row r="72" spans="1:5" ht="12.75">
      <c r="A72" s="30" t="s">
        <v>45</v>
      </c>
      <c r="E72" s="31" t="s">
        <v>40</v>
      </c>
    </row>
    <row r="73" spans="1:5" ht="89.25">
      <c r="A73" t="s">
        <v>46</v>
      </c>
      <c r="E73" s="29" t="s">
        <v>341</v>
      </c>
    </row>
    <row r="74" spans="1:16" ht="12.75">
      <c r="A74" s="18" t="s">
        <v>38</v>
      </c>
      <c s="23" t="s">
        <v>154</v>
      </c>
      <c s="23" t="s">
        <v>342</v>
      </c>
      <c s="18" t="s">
        <v>40</v>
      </c>
      <c s="24" t="s">
        <v>343</v>
      </c>
      <c s="25" t="s">
        <v>133</v>
      </c>
      <c s="26">
        <v>100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344</v>
      </c>
    </row>
    <row r="76" spans="1:5" ht="12.75">
      <c r="A76" s="30" t="s">
        <v>45</v>
      </c>
      <c r="E76" s="31" t="s">
        <v>40</v>
      </c>
    </row>
    <row r="77" spans="1:5" ht="114.75">
      <c r="A77" t="s">
        <v>46</v>
      </c>
      <c r="E77" s="29" t="s">
        <v>345</v>
      </c>
    </row>
    <row r="78" spans="1:16" ht="12.75">
      <c r="A78" s="18" t="s">
        <v>38</v>
      </c>
      <c s="23" t="s">
        <v>159</v>
      </c>
      <c s="23" t="s">
        <v>346</v>
      </c>
      <c s="18" t="s">
        <v>347</v>
      </c>
      <c s="24" t="s">
        <v>348</v>
      </c>
      <c s="25" t="s">
        <v>80</v>
      </c>
      <c s="26">
        <v>4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349</v>
      </c>
    </row>
    <row r="80" spans="1:5" ht="12.75">
      <c r="A80" s="30" t="s">
        <v>45</v>
      </c>
      <c r="E80" s="31" t="s">
        <v>40</v>
      </c>
    </row>
    <row r="81" spans="1:5" ht="89.25">
      <c r="A81" t="s">
        <v>46</v>
      </c>
      <c r="E81" s="29" t="s">
        <v>350</v>
      </c>
    </row>
    <row r="82" spans="1:16" ht="12.75">
      <c r="A82" s="18" t="s">
        <v>38</v>
      </c>
      <c s="23" t="s">
        <v>165</v>
      </c>
      <c s="23" t="s">
        <v>346</v>
      </c>
      <c s="18" t="s">
        <v>351</v>
      </c>
      <c s="24" t="s">
        <v>348</v>
      </c>
      <c s="25" t="s">
        <v>80</v>
      </c>
      <c s="26">
        <v>3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352</v>
      </c>
    </row>
    <row r="84" spans="1:5" ht="12.75">
      <c r="A84" s="30" t="s">
        <v>45</v>
      </c>
      <c r="E84" s="31" t="s">
        <v>40</v>
      </c>
    </row>
    <row r="85" spans="1:5" ht="89.25">
      <c r="A85" t="s">
        <v>46</v>
      </c>
      <c r="E85" s="29" t="s">
        <v>350</v>
      </c>
    </row>
    <row r="86" spans="1:16" ht="12.75">
      <c r="A86" s="18" t="s">
        <v>38</v>
      </c>
      <c s="23" t="s">
        <v>171</v>
      </c>
      <c s="23" t="s">
        <v>346</v>
      </c>
      <c s="18" t="s">
        <v>353</v>
      </c>
      <c s="24" t="s">
        <v>348</v>
      </c>
      <c s="25" t="s">
        <v>80</v>
      </c>
      <c s="26">
        <v>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354</v>
      </c>
    </row>
    <row r="88" spans="1:5" ht="12.75">
      <c r="A88" s="30" t="s">
        <v>45</v>
      </c>
      <c r="E88" s="31" t="s">
        <v>40</v>
      </c>
    </row>
    <row r="89" spans="1:5" ht="89.25">
      <c r="A89" t="s">
        <v>46</v>
      </c>
      <c r="E89" s="29" t="s">
        <v>350</v>
      </c>
    </row>
    <row r="90" spans="1:16" ht="12.75">
      <c r="A90" s="18" t="s">
        <v>38</v>
      </c>
      <c s="23" t="s">
        <v>176</v>
      </c>
      <c s="23" t="s">
        <v>355</v>
      </c>
      <c s="18" t="s">
        <v>40</v>
      </c>
      <c s="24" t="s">
        <v>356</v>
      </c>
      <c s="25" t="s">
        <v>80</v>
      </c>
      <c s="26">
        <v>4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357</v>
      </c>
    </row>
    <row r="92" spans="1:5" ht="12.75">
      <c r="A92" s="30" t="s">
        <v>45</v>
      </c>
      <c r="E92" s="31" t="s">
        <v>40</v>
      </c>
    </row>
    <row r="93" spans="1:5" ht="114.75">
      <c r="A93" t="s">
        <v>46</v>
      </c>
      <c r="E93" s="29" t="s">
        <v>358</v>
      </c>
    </row>
    <row r="94" spans="1:16" ht="12.75">
      <c r="A94" s="18" t="s">
        <v>38</v>
      </c>
      <c s="23" t="s">
        <v>181</v>
      </c>
      <c s="23" t="s">
        <v>359</v>
      </c>
      <c s="18" t="s">
        <v>40</v>
      </c>
      <c s="24" t="s">
        <v>360</v>
      </c>
      <c s="25" t="s">
        <v>80</v>
      </c>
      <c s="26">
        <v>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40</v>
      </c>
    </row>
    <row r="97" spans="1:5" ht="114.75">
      <c r="A97" t="s">
        <v>46</v>
      </c>
      <c r="E97" s="29" t="s">
        <v>358</v>
      </c>
    </row>
    <row r="98" spans="1:16" ht="25.5">
      <c r="A98" s="18" t="s">
        <v>38</v>
      </c>
      <c s="23" t="s">
        <v>187</v>
      </c>
      <c s="23" t="s">
        <v>361</v>
      </c>
      <c s="18" t="s">
        <v>40</v>
      </c>
      <c s="24" t="s">
        <v>362</v>
      </c>
      <c s="25" t="s">
        <v>80</v>
      </c>
      <c s="26">
        <v>1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25.5">
      <c r="A99" s="28" t="s">
        <v>43</v>
      </c>
      <c r="E99" s="29" t="s">
        <v>363</v>
      </c>
    </row>
    <row r="100" spans="1:5" ht="12.75">
      <c r="A100" s="30" t="s">
        <v>45</v>
      </c>
      <c r="E100" s="31" t="s">
        <v>40</v>
      </c>
    </row>
    <row r="101" spans="1:5" ht="127.5">
      <c r="A101" t="s">
        <v>46</v>
      </c>
      <c r="E101" s="29" t="s">
        <v>364</v>
      </c>
    </row>
    <row r="102" spans="1:16" ht="25.5">
      <c r="A102" s="18" t="s">
        <v>38</v>
      </c>
      <c s="23" t="s">
        <v>194</v>
      </c>
      <c s="23" t="s">
        <v>365</v>
      </c>
      <c s="18" t="s">
        <v>40</v>
      </c>
      <c s="24" t="s">
        <v>366</v>
      </c>
      <c s="25" t="s">
        <v>80</v>
      </c>
      <c s="26">
        <v>1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12.75">
      <c r="A104" s="30" t="s">
        <v>45</v>
      </c>
      <c r="E104" s="31" t="s">
        <v>40</v>
      </c>
    </row>
    <row r="105" spans="1:5" ht="114.75">
      <c r="A105" t="s">
        <v>46</v>
      </c>
      <c r="E105" s="29" t="s">
        <v>367</v>
      </c>
    </row>
    <row r="106" spans="1:16" ht="12.75">
      <c r="A106" s="18" t="s">
        <v>38</v>
      </c>
      <c s="23" t="s">
        <v>200</v>
      </c>
      <c s="23" t="s">
        <v>368</v>
      </c>
      <c s="18" t="s">
        <v>40</v>
      </c>
      <c s="24" t="s">
        <v>369</v>
      </c>
      <c s="25" t="s">
        <v>80</v>
      </c>
      <c s="26">
        <v>1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51">
      <c r="A107" s="28" t="s">
        <v>43</v>
      </c>
      <c r="E107" s="29" t="s">
        <v>370</v>
      </c>
    </row>
    <row r="108" spans="1:5" ht="12.75">
      <c r="A108" s="30" t="s">
        <v>45</v>
      </c>
      <c r="E108" s="31" t="s">
        <v>40</v>
      </c>
    </row>
    <row r="109" spans="1:5" ht="178.5">
      <c r="A109" t="s">
        <v>46</v>
      </c>
      <c r="E109" s="29" t="s">
        <v>371</v>
      </c>
    </row>
    <row r="110" spans="1:16" ht="12.75">
      <c r="A110" s="18" t="s">
        <v>38</v>
      </c>
      <c s="23" t="s">
        <v>206</v>
      </c>
      <c s="23" t="s">
        <v>368</v>
      </c>
      <c s="18" t="s">
        <v>347</v>
      </c>
      <c s="24" t="s">
        <v>369</v>
      </c>
      <c s="25" t="s">
        <v>80</v>
      </c>
      <c s="26">
        <v>4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51">
      <c r="A111" s="28" t="s">
        <v>43</v>
      </c>
      <c r="E111" s="29" t="s">
        <v>372</v>
      </c>
    </row>
    <row r="112" spans="1:5" ht="12.75">
      <c r="A112" s="30" t="s">
        <v>45</v>
      </c>
      <c r="E112" s="31" t="s">
        <v>40</v>
      </c>
    </row>
    <row r="113" spans="1:5" ht="76.5">
      <c r="A113" t="s">
        <v>46</v>
      </c>
      <c r="E113" s="29" t="s">
        <v>373</v>
      </c>
    </row>
    <row r="114" spans="1:16" ht="12.75">
      <c r="A114" s="18" t="s">
        <v>38</v>
      </c>
      <c s="23" t="s">
        <v>210</v>
      </c>
      <c s="23" t="s">
        <v>368</v>
      </c>
      <c s="18" t="s">
        <v>351</v>
      </c>
      <c s="24" t="s">
        <v>369</v>
      </c>
      <c s="25" t="s">
        <v>80</v>
      </c>
      <c s="26">
        <v>3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51">
      <c r="A115" s="28" t="s">
        <v>43</v>
      </c>
      <c r="E115" s="29" t="s">
        <v>374</v>
      </c>
    </row>
    <row r="116" spans="1:5" ht="12.75">
      <c r="A116" s="30" t="s">
        <v>45</v>
      </c>
      <c r="E116" s="31" t="s">
        <v>40</v>
      </c>
    </row>
    <row r="117" spans="1:5" ht="76.5">
      <c r="A117" t="s">
        <v>46</v>
      </c>
      <c r="E117" s="29" t="s">
        <v>373</v>
      </c>
    </row>
    <row r="118" spans="1:16" ht="12.75">
      <c r="A118" s="18" t="s">
        <v>38</v>
      </c>
      <c s="23" t="s">
        <v>215</v>
      </c>
      <c s="23" t="s">
        <v>368</v>
      </c>
      <c s="18" t="s">
        <v>353</v>
      </c>
      <c s="24" t="s">
        <v>369</v>
      </c>
      <c s="25" t="s">
        <v>80</v>
      </c>
      <c s="26">
        <v>3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51">
      <c r="A119" s="28" t="s">
        <v>43</v>
      </c>
      <c r="E119" s="29" t="s">
        <v>375</v>
      </c>
    </row>
    <row r="120" spans="1:5" ht="12.75">
      <c r="A120" s="30" t="s">
        <v>45</v>
      </c>
      <c r="E120" s="31" t="s">
        <v>40</v>
      </c>
    </row>
    <row r="121" spans="1:5" ht="76.5">
      <c r="A121" t="s">
        <v>46</v>
      </c>
      <c r="E121" s="29" t="s">
        <v>373</v>
      </c>
    </row>
    <row r="122" spans="1:16" ht="12.75">
      <c r="A122" s="18" t="s">
        <v>38</v>
      </c>
      <c s="23" t="s">
        <v>220</v>
      </c>
      <c s="23" t="s">
        <v>376</v>
      </c>
      <c s="18" t="s">
        <v>40</v>
      </c>
      <c s="24" t="s">
        <v>377</v>
      </c>
      <c s="25" t="s">
        <v>133</v>
      </c>
      <c s="26">
        <v>16.5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378</v>
      </c>
    </row>
    <row r="124" spans="1:5" ht="12.75">
      <c r="A124" s="30" t="s">
        <v>45</v>
      </c>
      <c r="E124" s="31" t="s">
        <v>379</v>
      </c>
    </row>
    <row r="125" spans="1:5" ht="140.25">
      <c r="A125" t="s">
        <v>46</v>
      </c>
      <c r="E125" s="29" t="s">
        <v>380</v>
      </c>
    </row>
    <row r="126" spans="1:16" ht="12.75">
      <c r="A126" s="18" t="s">
        <v>38</v>
      </c>
      <c s="23" t="s">
        <v>225</v>
      </c>
      <c s="23" t="s">
        <v>381</v>
      </c>
      <c s="18" t="s">
        <v>40</v>
      </c>
      <c s="24" t="s">
        <v>382</v>
      </c>
      <c s="25" t="s">
        <v>133</v>
      </c>
      <c s="26">
        <v>297.15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378</v>
      </c>
    </row>
    <row r="128" spans="1:5" ht="12.75">
      <c r="A128" s="30" t="s">
        <v>45</v>
      </c>
      <c r="E128" s="31" t="s">
        <v>383</v>
      </c>
    </row>
    <row r="129" spans="1:5" ht="140.25">
      <c r="A129" t="s">
        <v>46</v>
      </c>
      <c r="E129" s="29" t="s">
        <v>380</v>
      </c>
    </row>
    <row r="130" spans="1:18" ht="12.75" customHeight="1">
      <c r="A130" s="5" t="s">
        <v>36</v>
      </c>
      <c s="5"/>
      <c s="35" t="s">
        <v>66</v>
      </c>
      <c s="5"/>
      <c s="21" t="s">
        <v>242</v>
      </c>
      <c s="5"/>
      <c s="5"/>
      <c s="5"/>
      <c s="36">
        <f>0+Q130</f>
      </c>
      <c r="O130">
        <f>0+R130</f>
      </c>
      <c r="Q130">
        <f>0+I131+I135+I139</f>
      </c>
      <c>
        <f>0+O131+O135+O139</f>
      </c>
    </row>
    <row r="131" spans="1:16" ht="12.75">
      <c r="A131" s="18" t="s">
        <v>38</v>
      </c>
      <c s="23" t="s">
        <v>230</v>
      </c>
      <c s="23" t="s">
        <v>384</v>
      </c>
      <c s="18" t="s">
        <v>40</v>
      </c>
      <c s="24" t="s">
        <v>385</v>
      </c>
      <c s="25" t="s">
        <v>133</v>
      </c>
      <c s="26">
        <v>2.5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386</v>
      </c>
    </row>
    <row r="133" spans="1:5" ht="12.75">
      <c r="A133" s="30" t="s">
        <v>45</v>
      </c>
      <c r="E133" s="31" t="s">
        <v>40</v>
      </c>
    </row>
    <row r="134" spans="1:5" ht="255">
      <c r="A134" t="s">
        <v>46</v>
      </c>
      <c r="E134" s="29" t="s">
        <v>387</v>
      </c>
    </row>
    <row r="135" spans="1:16" ht="12.75">
      <c r="A135" s="18" t="s">
        <v>38</v>
      </c>
      <c s="23" t="s">
        <v>236</v>
      </c>
      <c s="23" t="s">
        <v>388</v>
      </c>
      <c s="18" t="s">
        <v>40</v>
      </c>
      <c s="24" t="s">
        <v>389</v>
      </c>
      <c s="25" t="s">
        <v>133</v>
      </c>
      <c s="26">
        <v>50.6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25.5">
      <c r="A136" s="28" t="s">
        <v>43</v>
      </c>
      <c r="E136" s="29" t="s">
        <v>390</v>
      </c>
    </row>
    <row r="137" spans="1:5" ht="12.75">
      <c r="A137" s="30" t="s">
        <v>45</v>
      </c>
      <c r="E137" s="31" t="s">
        <v>391</v>
      </c>
    </row>
    <row r="138" spans="1:5" ht="229.5">
      <c r="A138" t="s">
        <v>46</v>
      </c>
      <c r="E138" s="29" t="s">
        <v>392</v>
      </c>
    </row>
    <row r="139" spans="1:16" ht="12.75">
      <c r="A139" s="18" t="s">
        <v>38</v>
      </c>
      <c s="23" t="s">
        <v>243</v>
      </c>
      <c s="23" t="s">
        <v>393</v>
      </c>
      <c s="18" t="s">
        <v>40</v>
      </c>
      <c s="24" t="s">
        <v>394</v>
      </c>
      <c s="25" t="s">
        <v>106</v>
      </c>
      <c s="26">
        <v>2.76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395</v>
      </c>
    </row>
    <row r="141" spans="1:5" ht="12.75">
      <c r="A141" s="30" t="s">
        <v>45</v>
      </c>
      <c r="E141" s="31" t="s">
        <v>396</v>
      </c>
    </row>
    <row r="142" spans="1:5" ht="369.75">
      <c r="A142" t="s">
        <v>46</v>
      </c>
      <c r="E142" s="29" t="s">
        <v>322</v>
      </c>
    </row>
    <row r="143" spans="1:18" ht="12.75" customHeight="1">
      <c r="A143" s="5" t="s">
        <v>36</v>
      </c>
      <c s="5"/>
      <c s="35" t="s">
        <v>33</v>
      </c>
      <c s="5"/>
      <c s="21" t="s">
        <v>252</v>
      </c>
      <c s="5"/>
      <c s="5"/>
      <c s="5"/>
      <c s="36">
        <f>0+Q143</f>
      </c>
      <c r="O143">
        <f>0+R143</f>
      </c>
      <c r="Q143">
        <f>0+I144</f>
      </c>
      <c>
        <f>0+O144</f>
      </c>
    </row>
    <row r="144" spans="1:16" ht="12.75">
      <c r="A144" s="18" t="s">
        <v>38</v>
      </c>
      <c s="23" t="s">
        <v>248</v>
      </c>
      <c s="23" t="s">
        <v>397</v>
      </c>
      <c s="18" t="s">
        <v>40</v>
      </c>
      <c s="24" t="s">
        <v>398</v>
      </c>
      <c s="25" t="s">
        <v>106</v>
      </c>
      <c s="26">
        <v>4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40</v>
      </c>
    </row>
    <row r="146" spans="1:5" ht="12.75">
      <c r="A146" s="30" t="s">
        <v>45</v>
      </c>
      <c r="E146" s="31" t="s">
        <v>399</v>
      </c>
    </row>
    <row r="147" spans="1:5" ht="102">
      <c r="A147" t="s">
        <v>46</v>
      </c>
      <c r="E147" s="29" t="s">
        <v>400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